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4240" windowHeight="13740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0" i="1" l="1"/>
  <c r="H130" i="1"/>
  <c r="K136" i="1"/>
  <c r="K137" i="1"/>
  <c r="H78" i="1"/>
  <c r="J62" i="1"/>
  <c r="G62" i="1"/>
  <c r="K79" i="1"/>
  <c r="K80" i="1"/>
  <c r="K83" i="1"/>
  <c r="K84" i="1"/>
  <c r="K85" i="1"/>
  <c r="K86" i="1"/>
  <c r="K87" i="1"/>
  <c r="K88" i="1"/>
  <c r="K89" i="1"/>
  <c r="K90" i="1"/>
  <c r="K92" i="1"/>
  <c r="K93" i="1"/>
  <c r="K94" i="1"/>
  <c r="K95" i="1"/>
  <c r="K98" i="1"/>
  <c r="K99" i="1"/>
  <c r="K100" i="1"/>
  <c r="K104" i="1"/>
  <c r="K105" i="1"/>
  <c r="K106" i="1"/>
  <c r="K107" i="1"/>
  <c r="K110" i="1"/>
  <c r="K112" i="1"/>
  <c r="K113" i="1"/>
  <c r="K114" i="1"/>
  <c r="K115" i="1"/>
  <c r="K124" i="1"/>
  <c r="K125" i="1"/>
  <c r="K126" i="1"/>
  <c r="K127" i="1"/>
  <c r="K128" i="1"/>
  <c r="K129" i="1"/>
  <c r="K131" i="1"/>
  <c r="K132" i="1"/>
  <c r="K133" i="1"/>
  <c r="K134" i="1"/>
  <c r="K135" i="1"/>
  <c r="K138" i="1"/>
  <c r="K139" i="1"/>
  <c r="K140" i="1"/>
  <c r="H82" i="1"/>
  <c r="E78" i="1" l="1"/>
  <c r="H81" i="1"/>
  <c r="E82" i="1"/>
  <c r="E81" i="1" s="1"/>
  <c r="H91" i="1"/>
  <c r="H97" i="1"/>
  <c r="H103" i="1"/>
  <c r="H111" i="1"/>
  <c r="H109" i="1"/>
  <c r="H123" i="1"/>
  <c r="E96" i="1"/>
  <c r="E91" i="1"/>
  <c r="E103" i="1"/>
  <c r="E102" i="1" s="1"/>
  <c r="E101" i="1" s="1"/>
  <c r="E109" i="1"/>
  <c r="E111" i="1"/>
  <c r="E123" i="1"/>
  <c r="E122" i="1" s="1"/>
  <c r="G24" i="1"/>
  <c r="J24" i="1"/>
  <c r="J29" i="1"/>
  <c r="J34" i="1"/>
  <c r="J38" i="1"/>
  <c r="J36" i="1" s="1"/>
  <c r="J48" i="1"/>
  <c r="J45" i="1"/>
  <c r="J50" i="1"/>
  <c r="J55" i="1"/>
  <c r="J57" i="1"/>
  <c r="J64" i="1"/>
  <c r="J67" i="1"/>
  <c r="J70" i="1"/>
  <c r="G29" i="1"/>
  <c r="G55" i="1"/>
  <c r="G70" i="1"/>
  <c r="G67" i="1"/>
  <c r="L68" i="1"/>
  <c r="G58" i="1"/>
  <c r="G60" i="1"/>
  <c r="L62" i="1"/>
  <c r="G64" i="1"/>
  <c r="L26" i="1"/>
  <c r="L27" i="1"/>
  <c r="G50" i="1"/>
  <c r="G48" i="1"/>
  <c r="G45" i="1"/>
  <c r="G38" i="1"/>
  <c r="G34" i="1"/>
  <c r="L25" i="1"/>
  <c r="L30" i="1"/>
  <c r="L31" i="1"/>
  <c r="L32" i="1"/>
  <c r="L33" i="1"/>
  <c r="L35" i="1"/>
  <c r="L37" i="1"/>
  <c r="L39" i="1"/>
  <c r="L40" i="1"/>
  <c r="L46" i="1"/>
  <c r="L47" i="1"/>
  <c r="L49" i="1"/>
  <c r="L51" i="1"/>
  <c r="L56" i="1"/>
  <c r="L63" i="1"/>
  <c r="L65" i="1"/>
  <c r="L66" i="1"/>
  <c r="L69" i="1"/>
  <c r="L72" i="1"/>
  <c r="E141" i="1" l="1"/>
  <c r="E77" i="1"/>
  <c r="J54" i="1"/>
  <c r="J53" i="1" s="1"/>
  <c r="K123" i="1"/>
  <c r="K130" i="1"/>
  <c r="K103" i="1"/>
  <c r="K81" i="1"/>
  <c r="K97" i="1"/>
  <c r="K109" i="1"/>
  <c r="K91" i="1"/>
  <c r="K78" i="1"/>
  <c r="K111" i="1"/>
  <c r="K82" i="1"/>
  <c r="E108" i="1"/>
  <c r="H122" i="1"/>
  <c r="K122" i="1" s="1"/>
  <c r="H96" i="1"/>
  <c r="K96" i="1" s="1"/>
  <c r="H77" i="1"/>
  <c r="H102" i="1"/>
  <c r="K102" i="1" s="1"/>
  <c r="L38" i="1"/>
  <c r="H108" i="1"/>
  <c r="G36" i="1"/>
  <c r="L36" i="1" s="1"/>
  <c r="L70" i="1"/>
  <c r="L67" i="1"/>
  <c r="L34" i="1"/>
  <c r="L64" i="1"/>
  <c r="L29" i="1"/>
  <c r="J28" i="1"/>
  <c r="J23" i="1" s="1"/>
  <c r="L45" i="1"/>
  <c r="L50" i="1"/>
  <c r="L24" i="1"/>
  <c r="L48" i="1"/>
  <c r="L55" i="1"/>
  <c r="G57" i="1"/>
  <c r="G28" i="1"/>
  <c r="K108" i="1" l="1"/>
  <c r="K77" i="1"/>
  <c r="H101" i="1"/>
  <c r="K101" i="1" s="1"/>
  <c r="J75" i="1"/>
  <c r="L28" i="1"/>
  <c r="G23" i="1"/>
  <c r="L23" i="1" s="1"/>
  <c r="L57" i="1"/>
  <c r="G54" i="1"/>
  <c r="H141" i="1" l="1"/>
  <c r="K141" i="1" s="1"/>
  <c r="G52" i="1"/>
  <c r="L52" i="1" s="1"/>
  <c r="G53" i="1"/>
  <c r="L54" i="1"/>
  <c r="G75" i="1" l="1"/>
  <c r="L75" i="1" s="1"/>
  <c r="L53" i="1"/>
</calcChain>
</file>

<file path=xl/sharedStrings.xml><?xml version="1.0" encoding="utf-8"?>
<sst xmlns="http://schemas.openxmlformats.org/spreadsheetml/2006/main" count="333" uniqueCount="216">
  <si>
    <t>Исполнение бюджета Профсоюзнинского сельского поселения</t>
  </si>
  <si>
    <t>Код бюджетной классификации Российской Федерации</t>
  </si>
  <si>
    <t>Наименование показателя</t>
  </si>
  <si>
    <t>% исполнения</t>
  </si>
  <si>
    <t>000 1 00 00000 00 0000 000</t>
  </si>
  <si>
    <t xml:space="preserve">НАЛОГОВЫЕ И НЕНАЛОГОВЫЕ ДОХОДЫ </t>
  </si>
  <si>
    <t>000 1 01 00000 00 0000 000</t>
  </si>
  <si>
    <t>Налоги на прибыль, доходы</t>
  </si>
  <si>
    <t>000 1 01 02000 01 0000 110</t>
  </si>
  <si>
    <t>Налог на доходы физических лиц</t>
  </si>
  <si>
    <t>000 1 03 00000 00 0000 000</t>
  </si>
  <si>
    <t>Налоги на товары (работы, услуги), реализуемые на территории Российской Федерации</t>
  </si>
  <si>
    <t>00 1 03 02000 01 0000 110</t>
  </si>
  <si>
    <t>Акцизы по подакцизным товарам (продукции), производственным на территории Российской Федерации</t>
  </si>
  <si>
    <t>000 1 03 02230 01 0000 110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</si>
  <si>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</si>
  <si>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000 1 03 02241 01 0000 110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</si>
  <si>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</si>
  <si>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000 1 03 02251 01 0000 110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</si>
  <si>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</si>
  <si>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000 1 03 02261 01 0000 110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</si>
  <si>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</si>
  <si>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0001 05 00000 00 0000 000</t>
  </si>
  <si>
    <t>НАЛОГИ НА СОВОКУПНЫЙ ДОХОД</t>
  </si>
  <si>
    <t>000 1 05 03010 01 1000 110</t>
  </si>
  <si>
    <t>Единый сельскохозяйственный налог</t>
  </si>
  <si>
    <t>000 1 06 00000 00 0000 000</t>
  </si>
  <si>
    <t>Налоги на имущество</t>
  </si>
  <si>
    <t>000 1 06 01030 10 1000 110</t>
  </si>
  <si>
    <t>Налоги на имущество физических лиц, взимаемые по ставкам, применяемым к объектам налогообложения, расположенным в границах сельских поселений</t>
  </si>
  <si>
    <t>000 1 06 06000 00 0000 110</t>
  </si>
  <si>
    <t>Земельный налог</t>
  </si>
  <si>
    <t>000 1 06 06033 10 0000 110</t>
  </si>
  <si>
    <t>Земельный налог с организаций, обладающих земельным участком, расположенным в границах сельских поселений</t>
  </si>
  <si>
    <t>000 1 06 06043 10 00000 110</t>
  </si>
  <si>
    <t>Земельный налог с физических лиц, обладающих земельным участком, расположенным в границах сельских поселений</t>
  </si>
  <si>
    <t>000 1 08 00000 00 0000 000</t>
  </si>
  <si>
    <t>Государственная пошлина</t>
  </si>
  <si>
    <t>000 1 08 04020 01 0000 110</t>
  </si>
  <si>
    <t xml:space="preserve">Государственная пошлина за совершение должностными лицами органов местного самоуправления,  уполномоченными в соответствии с законодательными актами  Российской Федерации на совершение нотариальных действий </t>
  </si>
  <si>
    <t>000 1 09 00000 00 0000 000</t>
  </si>
  <si>
    <t>Задолженность и перерасчеты по отмененным налогам, сборам и иным обязательным платежам</t>
  </si>
  <si>
    <t>000 1 09 04053 10 1000 110</t>
  </si>
  <si>
    <t>Земельный налог (по обязательствам, возникшим до 1 января 2006 года), мобилизуемый на территориях сельских поселений (сумма платежа (перерасчеты, недоимка и задолженность по соответствующему платежу, в том числе по отмененному)</t>
  </si>
  <si>
    <t>000 1 11 00000 00 0000 000</t>
  </si>
  <si>
    <t>Доходы от использования имущества, находящегося в государственной и муниципальной собственности</t>
  </si>
  <si>
    <t>000 1 11 05025 10 0000 120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</si>
  <si>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и автономных учреждений)</t>
  </si>
  <si>
    <t>000 1 11 09045 10 0000 120</t>
  </si>
  <si>
    <t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</si>
  <si>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000 1 13 02000 00 0000 130</t>
  </si>
  <si>
    <t>Доходы от  компенсации затрат государства</t>
  </si>
  <si>
    <t>Прочие доходы от  компенсации затрат государства</t>
  </si>
  <si>
    <t>000 1 16 00000 00 0000 000</t>
  </si>
  <si>
    <t>Штрафы, санкции, возмещение ущерба</t>
  </si>
  <si>
    <t>000 1 16 18000 02 0000 140</t>
  </si>
  <si>
    <t>Доходы от сумм пеней, предусмотренных законодательством Российской Федерации о налогах и сборах, подлежащие зачислению в бюджеты субъектов Российской Федерации по нормативу, установленному Бюджетным кодексом Российской Федерации, распределяемые Федеральным казначейством между бюджетами субъектов Российской Федерации в соответствии с федеральным законом о федеральном бюджете</t>
  </si>
  <si>
    <t>Всего собственных доходов</t>
  </si>
  <si>
    <t>000 2 00 00000 00 0000 000</t>
  </si>
  <si>
    <t>БЕЗВОЗМЕЗДНЫЕ ПОСТУПЛЕНИЯ</t>
  </si>
  <si>
    <t>000 2 02 00000 00 0000 000</t>
  </si>
  <si>
    <t>Безвозмездные поступления от других бюджетов бюджетной системы Российской Федерации</t>
  </si>
  <si>
    <t>000 2 02 10000 00 0000 150</t>
  </si>
  <si>
    <t>Дотации бюджетам бюджетной системы Российской Федерации</t>
  </si>
  <si>
    <t>00 2 02 15001 10 0000 150</t>
  </si>
  <si>
    <t>Дотации бюджетам сельских поселений на выравнивание бюджетной обеспеченности из бюджета субъекта российской Федерации</t>
  </si>
  <si>
    <t>00 2 02 20000 00 0000 150</t>
  </si>
  <si>
    <t>Субсидии бюджетам бюджетной системы российской Федерации(межбюджетные субсидии)</t>
  </si>
  <si>
    <t>00 2 02 20077 00 0000 150</t>
  </si>
  <si>
    <t>Субсидии бюджетам на софинансирование капитальных вложений в объекты муниципальной собственности</t>
  </si>
  <si>
    <t>00 2 02 20077 10 0000 150</t>
  </si>
  <si>
    <t>Субсидии бюджетам сельских поселений на софинансирование капитальных вложений в объекты муниципальной собственности</t>
  </si>
  <si>
    <t>00 2 02 20299 00 0000 150</t>
  </si>
  <si>
    <t>Субсидии бюджетам муниципальных образований на обеспечение мероприятий по переселению граждан из аварийного жилищного фонда ,в том числе переселению граждан из аварийного жилищного фонда с учетом необходимости развития малоэтажного жилищного строительства, за счет средств ,поступивших от публично-правовой компании» Фонд развития территорий»</t>
  </si>
  <si>
    <t>00 2 02 20299 10 0000 150</t>
  </si>
  <si>
    <t>00 2 02 20302 00 0000 150</t>
  </si>
  <si>
    <t>Субсидии бюджетам муниципальных образований на обеспечение мероприятий по переселению граждан из аварийного жилищного фонда ,в том числе переселению граждан из аварийного жилищного фонда с учетом необходимости развития малоэтажного жилищного строительства, за счет средств бюджетов</t>
  </si>
  <si>
    <t>00 2 02 20302 10 0000 150</t>
  </si>
  <si>
    <t>000 2 02 30000 00 0000 150</t>
  </si>
  <si>
    <t>Субвенции бюджетам бюджетной системы Российской Федерации</t>
  </si>
  <si>
    <t>000 2 02 30024 10 0000 150</t>
  </si>
  <si>
    <t>Субвенции местным бюджетам сельских поселений на выполнение передаваемых полномочий субъектов Российской Федерации</t>
  </si>
  <si>
    <t>000 2 02 35118 10 0000 150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</si>
  <si>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</si>
  <si>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000 2 02 40000 00 0000 150</t>
  </si>
  <si>
    <t>Иные межбюджетные трансферты</t>
  </si>
  <si>
    <t>000 2 02 49999 10 0000 150</t>
  </si>
  <si>
    <t>Прочие межбюджетные трансферты передаваемые бюджетам сельских поселений</t>
  </si>
  <si>
    <t>000 2 07 00000 00 0000 000</t>
  </si>
  <si>
    <t>Прочие безвозмездные поступления</t>
  </si>
  <si>
    <t>000 2 07 05000 13 0000 150</t>
  </si>
  <si>
    <t>Прочие безвозмездные поступления в бюджеты городских поселений</t>
  </si>
  <si>
    <t>000 2 07 05030 10 0000 150</t>
  </si>
  <si>
    <t>Прочие безвозмездные поступления в бюджеты сельских поселений</t>
  </si>
  <si>
    <t>00 2 18 00000 00 0000 150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</si>
  <si>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</si>
  <si>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000 2 18 600 10 10 0000 150</t>
  </si>
  <si>
    <t>Доходы бюджетов сельских поселений от возврата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</si>
  <si>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Всего доходов</t>
  </si>
  <si>
    <t>РАСХОДЫ</t>
  </si>
  <si>
    <t>Уплата иных платежей</t>
  </si>
  <si>
    <t>Прочая закупка товаров ,работ и услуг</t>
  </si>
  <si>
    <t>Взносы по обязательному социальному страхованию на выплаты денежного содержания и иные выплаты</t>
  </si>
  <si>
    <t>Закупка энергетических ресурсов</t>
  </si>
  <si>
    <t>.0500</t>
  </si>
  <si>
    <t>Жилищно-коммунальное хозяйство</t>
  </si>
  <si>
    <t>.0503</t>
  </si>
  <si>
    <t>Культура, кинематография</t>
  </si>
  <si>
    <t>.0801</t>
  </si>
  <si>
    <t>Культура</t>
  </si>
  <si>
    <t>Фонд оплаты труда учреждений</t>
  </si>
  <si>
    <t>Социальная политика</t>
  </si>
  <si>
    <t>Социальное обеспечение населения</t>
  </si>
  <si>
    <t>Расходы на сокращение непригодного для проживания жилищного фонда за счет средств местного бюджета</t>
  </si>
  <si>
    <t>Субсидии гражданам на приобретение жилья</t>
  </si>
  <si>
    <t xml:space="preserve"> Субсидия из областного бюджета бюджетам муниципальных образований  Волгоградской области на обеспечение устойчивого сокращения непригодного для проживания жилищного фонда</t>
  </si>
  <si>
    <t>Субсидия из областного бюджета бюджетам муниципальных образований  Волгоградской области на софинансирование обеспечения устойчивого сокращения непригодного для проживания жилищного фонда</t>
  </si>
  <si>
    <t>Физическая культура и спорт</t>
  </si>
  <si>
    <t>Физическая культура</t>
  </si>
  <si>
    <t>ИТОГО РАСХОДОВ</t>
  </si>
  <si>
    <t>.0009000000000000000</t>
  </si>
  <si>
    <t>Профицит бюджета (со знаком "плюс") Дефицит бюджета (со знаком "минус")</t>
  </si>
  <si>
    <t>.0008000000000000000</t>
  </si>
  <si>
    <t>Изменение остатков средств бюджетов</t>
  </si>
  <si>
    <t>Сведения</t>
  </si>
  <si>
    <t>о  численности  муниципальных  служащих    Профсоюзнинского  сельского поселения</t>
  </si>
  <si>
    <t xml:space="preserve">         Численность муниципальных служащих (чел.)               4</t>
  </si>
  <si>
    <t>о  численности  руководителей муниципальных учреждений   Профсоюзнинского  сельского поселения</t>
  </si>
  <si>
    <t>численность работников муниципальных учреждений               1</t>
  </si>
  <si>
    <t>Сводная аналитическая информация</t>
  </si>
  <si>
    <t xml:space="preserve">о состоянии муниципального долга Профсоюзнинского сельского поселения </t>
  </si>
  <si>
    <t>Параметры, утвержденные                  решением Совета депутатов Профсоюзнинского  сельского поселения от 14.10.2024 г.  № 36/1:</t>
  </si>
  <si>
    <r>
      <t xml:space="preserve">                                                                     </t>
    </r>
    <r>
      <rPr>
        <sz val="7"/>
        <color theme="1"/>
        <rFont val="Calibri"/>
        <family val="2"/>
        <charset val="204"/>
        <scheme val="minor"/>
      </rPr>
      <t xml:space="preserve">(наименование  нормативного правового акта о местном бюджете на текущий финансовый год)        </t>
    </r>
  </si>
  <si>
    <t>руб.</t>
  </si>
  <si>
    <t>№ п/п</t>
  </si>
  <si>
    <t>Вид долгового обязательства</t>
  </si>
  <si>
    <t>Объем долговых обязательств на 01 апреля 2023 года</t>
  </si>
  <si>
    <t>Изменения в отчетном периоде</t>
  </si>
  <si>
    <t>Объем основного долга и обязательств по гарантиям</t>
  </si>
  <si>
    <t>Объем просроченной задолженности по выплате основного долга и по гарантиям</t>
  </si>
  <si>
    <t>Сумма просроченной задолженности по выплате процентов (купонного дохода)</t>
  </si>
  <si>
    <t>Сумма задолженности по штрафам и пеням</t>
  </si>
  <si>
    <t xml:space="preserve">Всего объем долговых обязательств </t>
  </si>
  <si>
    <t>Объем привлеченных заимствований и предоставленных гарантий</t>
  </si>
  <si>
    <t>Объем погашенных заимствований и исполненных обязательств по  гарантиям</t>
  </si>
  <si>
    <t>Сумма начисленных процентов (купонных доходов)</t>
  </si>
  <si>
    <t>Сумма выплаченных процентов (купонных доходов)</t>
  </si>
  <si>
    <t>Сумма выплаченных штрафов и пеней</t>
  </si>
  <si>
    <t>Ценные бумаги муниципального образования</t>
  </si>
  <si>
    <t> 0</t>
  </si>
  <si>
    <t>0 </t>
  </si>
  <si>
    <t>Бюджетные кредиты, привлеченные в местный бюджет от других бюджетов бюджетной системы Российской Федерации</t>
  </si>
  <si>
    <t xml:space="preserve">Кредиты, полученные муниципальным образованием от кредитных организаций </t>
  </si>
  <si>
    <t>Гарантии муниципального образования</t>
  </si>
  <si>
    <t>Иные долговые обязательства муниципального образования, принятые до введения в действие Бюджетного кодекса Российской Федерации</t>
  </si>
  <si>
    <t>Всего долговые обязательства муниципального образования</t>
  </si>
  <si>
    <t>Утверждено на 2025год</t>
  </si>
  <si>
    <t>000 1 13 02995 100 0000 130</t>
  </si>
  <si>
    <t>952 1 01 02020 01 0000 110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</si>
  <si>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</si>
  <si>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</si>
  <si>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952 1 01 02030 01 1000 110</t>
  </si>
  <si>
    <t>Межбюджетные трансферты, передаваемые бюджетам сельских поселений на поддержку отрасли культуры</t>
  </si>
  <si>
    <t>952 2 02 45519 10 0000 150</t>
  </si>
  <si>
    <t>ОБЩЕГОСУДАРСТВЕННЫЕ ВОПРОСЫ</t>
  </si>
  <si>
    <t>.0100</t>
  </si>
  <si>
    <t>ФУНКЦИОНИРОВАНИЕ ВЫСШЕГО ДОЛЖНОСТНОГО ЛИЦА СУБЪЕКТА РОССИЙСКОЙ ФЕДЕРАЦИИ И МУНИЦИПАЛЬНОГО ОБРАЗОВАНИЯ</t>
  </si>
  <si>
    <t>.0102</t>
  </si>
  <si>
    <t>ФУНКЦИОНИРОВАНИЕ ПРАВИТЕЛЬСТВА РОССИЙСКОЙ ФЕДЕРАЦИИ, ВЫСШИХ ИСПОЛНИТЕЛЬНЫХ ОРГАНОВ СУБЪЕКТОВ РОССИЙСКОЙ ФЕДЕРАЦИИ, МЕСТНЫХ АДМИНИСТРАЦИЙ</t>
  </si>
  <si>
    <t>.0104</t>
  </si>
  <si>
    <t>ОБЕСПЕЧЕНИЕ ДЕЯТЕЛЬНОСТИ МУНИЦИПАЛЬНЫХ ОРГАНОВ</t>
  </si>
  <si>
    <t>ФОНД ОПЛАТЫ ТРУДА ГОСУДАРСТВЕННЫХ (МУНИЦИПАЛЬНЫХ) ОРГАНОВ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</si>
  <si>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</si>
  <si>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ПРОЧАЯ ЗАКУПКА ТОВАРОВ, РАБОТ И УСЛУГ</t>
  </si>
  <si>
    <t>ЗАКУПКА ЭНЕРГЕТИЧЕСКИХ РЕСУРСОВ</t>
  </si>
  <si>
    <t>УПЛАТА ПРОЧИХ НАЛОГОВ, СБОРОВ</t>
  </si>
  <si>
    <t>ОРГАНИЗАЦИОННОЕ ОБЕСПЕЧЕНИЕ ДЕЯТЕЛЬНОСТИ ТЕРРИТОРИАЛЬНЫХ АДМИНИСТРАТИВНЫХ КОМИССИЙ</t>
  </si>
  <si>
    <t>.0106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</si>
  <si>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</si>
  <si>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.0111</t>
  </si>
  <si>
    <t>РЕЗЕРВНЫЕ ФОНДЫ</t>
  </si>
  <si>
    <t>ДРУГИЕ ОБЩЕГОСУДАРСТВЕННЫЕ ВОПРОСЫ</t>
  </si>
  <si>
    <t>.0113</t>
  </si>
  <si>
    <t>ИСПОЛНЕНИЕ СУДЕБНЫХ АКТОВ РОССИЙСКОЙ ФЕДЕРАЦИИ И МИРОВЫХ СОГЛАШЕНИЙ ПО ВОЗМЕЩЕНИЮ ПРИЧИНЕННОГО ВРЕДА</t>
  </si>
  <si>
    <t>УПЛАТА ИНЫХ ПЛАТЕЖЕЙ</t>
  </si>
  <si>
    <t>НАЦИОНАЛЬНАЯ ОБОРОНА</t>
  </si>
  <si>
    <t>МОБИЛИЗАЦИОННАЯ И ВНЕВОЙСКОВАЯ ПОДГОТОВКА</t>
  </si>
  <si>
    <t>.0400</t>
  </si>
  <si>
    <t>.0200</t>
  </si>
  <si>
    <t>.0203</t>
  </si>
  <si>
    <t>НАЦИОНАЛЬНАЯ ЭКОНОМИКА</t>
  </si>
  <si>
    <t>.0409</t>
  </si>
  <si>
    <t>ДОРОЖНОЕ ХОЗЯЙСТВО (ДОРОЖНЫЕ ФОНДЫ)</t>
  </si>
  <si>
    <t>РАЗВИТИЕ СЕТИ МУНИЦИПАЛЬНЫХ АВТОМОБИЛЬНЫХ ДОРОГ ОБЩЕГО ПОЛЬЗОВАНИЯ</t>
  </si>
  <si>
    <t>РАСХОДЫ НА РЕАЛИЗАЦИЮ МЕРОПРИЯТИЙ В СФЕРЕ ДОРОЖНОЙ ДЕЯТЕЛЬНОСТИ</t>
  </si>
  <si>
    <t>ИНЫЕ МЕЖБЮДЖЕТНЫЕ ТРАНСФЕРТЫ</t>
  </si>
  <si>
    <t>МЕРОПРИЯТИЯ В ОБЛАСТИ ЖИЛИЩНОГО ХОЗЯЙСТВА</t>
  </si>
  <si>
    <t>.0501</t>
  </si>
  <si>
    <t>БЛАГОУСТРОЙСТВО</t>
  </si>
  <si>
    <t>СОДЕРЖАНИЕ МЕСТ ЗАХОРОНЕНИЯ</t>
  </si>
  <si>
    <t>ПРОЧИЕ МЕРОПРИЯТИЯ ПО БЛАГОУСТРОЙСТВУ ПОСЕЛЕНИЙ</t>
  </si>
  <si>
    <t>РАСХОДЫ НА СОДЕРЖАНИЕ ОБЪЕКТОВ БЛАГОУСТРОЙСТВА</t>
  </si>
  <si>
    <t>ПРЕМИИ И ГРАНТЫ</t>
  </si>
  <si>
    <t>РАСХОДЫ НА СОКРАЩЕНИЕ НЕПРИГОДНОГО ДЛЯ ПРОЖИВАНИЯ ЖИЛИЩНОГО  ФОНДА ЗА СЧЕТ СРЕДСТВ МЕСТНОГО БЮДЖЕТА</t>
  </si>
  <si>
    <t>по состоянию на 1  июля  2025 года</t>
  </si>
  <si>
    <t>на 01.07.2025г.</t>
  </si>
  <si>
    <t>по состоянию на 1 июля   2025 года</t>
  </si>
  <si>
    <t>предельный объем муниципального долга на  2025 год – 0,0 т.руб.</t>
  </si>
  <si>
    <t>верхний предел муниципального долга по состоянию на 1 июля 2025 года – 0,0 т.руб.</t>
  </si>
  <si>
    <t>в том числе верхний предел долга по муниципальным гарантиям  состоянию на 1 июля 2025 года – 0,0т. руб</t>
  </si>
  <si>
    <t>предельный объем расходов на обслуживание муниципального  долга на  2025 год – 0,0 т.руб.</t>
  </si>
  <si>
    <t>СУБСИДИИ ГРАЖДАНАМ НА ПРИОБРЕТЕНИЕ ЖИЛЬЯ</t>
  </si>
  <si>
    <t>Расходы на их содержание                                                          557,252 тыс.рублей</t>
  </si>
  <si>
    <t xml:space="preserve">          Расходы на их содержание (тыс.руб.)                             827,859  тыс. рублей</t>
  </si>
  <si>
    <t>Исполнено за 9 месяцев 2025года</t>
  </si>
  <si>
    <t>за 9 месяцев 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</si>
</sst>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rgb="FF4F4F4F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3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7"/>
      <color theme="1"/>
      <name val="Calibri"/>
      <family val="2"/>
      <charset val="204"/>
      <scheme val="minor"/>
    </font>
    <font>
      <sz val="7"/>
      <color theme="1"/>
      <name val="Calibri"/>
      <family val="2"/>
      <charset val="204"/>
      <scheme val="minor"/>
    </font>
    <font>
      <sz val="7"/>
      <color rgb="FF000000"/>
      <name val="Calibri"/>
      <family val="2"/>
      <charset val="204"/>
      <scheme val="minor"/>
    </font>
    <font>
      <sz val="7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8"/>
      <name val="Calibri"/>
      <family val="2"/>
      <scheme val="minor"/>
    </font>
    <font>
      <b/>
      <sz val="7"/>
      <color rgb="FF000000"/>
      <name val="Calibri"/>
      <family val="2"/>
      <charset val="204"/>
      <scheme val="minor"/>
    </font>
    <font>
      <b/>
      <sz val="7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1" fillId="2" borderId="0" xfId="0" applyFont="1" applyFill="1" applyAlignment="1">
      <alignment vertical="center" wrapText="1"/>
    </xf>
    <xf numFmtId="0" fontId="7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justify" vertical="center"/>
    </xf>
    <xf numFmtId="0" fontId="13" fillId="0" borderId="0" xfId="0" applyFont="1"/>
    <xf numFmtId="0" fontId="1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0" fillId="0" borderId="0" xfId="0" applyFill="1"/>
    <xf numFmtId="0" fontId="18" fillId="0" borderId="0" xfId="0" applyFont="1"/>
    <xf numFmtId="0" fontId="1" fillId="0" borderId="0" xfId="0" applyFont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left" vertical="center"/>
    </xf>
    <xf numFmtId="0" fontId="15" fillId="0" borderId="5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7" fillId="0" borderId="4" xfId="0" applyFont="1" applyBorder="1" applyAlignment="1">
      <alignment horizontal="left" vertical="center"/>
    </xf>
    <xf numFmtId="0" fontId="17" fillId="0" borderId="0" xfId="0" applyFont="1" applyAlignment="1">
      <alignment horizontal="left" vertical="center" wrapText="1"/>
    </xf>
    <xf numFmtId="0" fontId="16" fillId="2" borderId="8" xfId="0" applyFont="1" applyFill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/>
    </xf>
    <xf numFmtId="0" fontId="6" fillId="2" borderId="7" xfId="0" applyFont="1" applyFill="1" applyBorder="1" applyAlignment="1">
      <alignment vertical="center" wrapText="1"/>
    </xf>
    <xf numFmtId="2" fontId="8" fillId="2" borderId="7" xfId="0" applyNumberFormat="1" applyFont="1" applyFill="1" applyBorder="1" applyAlignment="1">
      <alignment vertical="center" wrapText="1"/>
    </xf>
    <xf numFmtId="0" fontId="8" fillId="2" borderId="7" xfId="0" applyFont="1" applyFill="1" applyBorder="1" applyAlignment="1">
      <alignment vertical="center" wrapText="1"/>
    </xf>
    <xf numFmtId="2" fontId="8" fillId="2" borderId="7" xfId="0" applyNumberFormat="1" applyFont="1" applyFill="1" applyBorder="1" applyAlignment="1">
      <alignment horizontal="center" vertical="center" wrapText="1"/>
    </xf>
    <xf numFmtId="2" fontId="6" fillId="2" borderId="7" xfId="0" applyNumberFormat="1" applyFont="1" applyFill="1" applyBorder="1" applyAlignment="1">
      <alignment vertical="center" wrapText="1"/>
    </xf>
    <xf numFmtId="0" fontId="7" fillId="2" borderId="7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8" fillId="0" borderId="0" xfId="0" applyFont="1" applyBorder="1"/>
    <xf numFmtId="0" fontId="8" fillId="2" borderId="0" xfId="0" applyFont="1" applyFill="1" applyBorder="1" applyAlignment="1">
      <alignment vertical="center"/>
    </xf>
    <xf numFmtId="0" fontId="18" fillId="2" borderId="0" xfId="0" applyFont="1" applyFill="1" applyBorder="1" applyAlignment="1">
      <alignment vertical="center" wrapText="1"/>
    </xf>
    <xf numFmtId="0" fontId="14" fillId="0" borderId="0" xfId="0" applyFont="1" applyBorder="1" applyAlignment="1">
      <alignment vertical="center"/>
    </xf>
    <xf numFmtId="0" fontId="18" fillId="0" borderId="0" xfId="0" applyFont="1" applyBorder="1" applyAlignment="1">
      <alignment vertical="center" wrapText="1"/>
    </xf>
    <xf numFmtId="0" fontId="14" fillId="0" borderId="7" xfId="0" applyFont="1" applyBorder="1" applyAlignment="1">
      <alignment horizontal="left" vertical="center"/>
    </xf>
    <xf numFmtId="0" fontId="20" fillId="2" borderId="7" xfId="0" applyFont="1" applyFill="1" applyBorder="1" applyAlignment="1">
      <alignment horizontal="left" vertical="center" wrapText="1"/>
    </xf>
    <xf numFmtId="0" fontId="21" fillId="0" borderId="7" xfId="0" applyFont="1" applyBorder="1" applyAlignment="1">
      <alignment horizontal="left" vertical="center"/>
    </xf>
    <xf numFmtId="0" fontId="15" fillId="0" borderId="8" xfId="0" applyFont="1" applyBorder="1" applyAlignment="1">
      <alignment horizontal="left" vertical="center" wrapText="1"/>
    </xf>
    <xf numFmtId="0" fontId="0" fillId="0" borderId="9" xfId="0" applyBorder="1" applyAlignment="1">
      <alignment horizontal="left"/>
    </xf>
    <xf numFmtId="0" fontId="17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6" fillId="2" borderId="0" xfId="0" applyFont="1" applyFill="1" applyAlignment="1"/>
    <xf numFmtId="0" fontId="8" fillId="2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2" fontId="8" fillId="2" borderId="7" xfId="0" applyNumberFormat="1" applyFont="1" applyFill="1" applyBorder="1" applyAlignment="1">
      <alignment horizontal="center" vertical="center" wrapText="1"/>
    </xf>
    <xf numFmtId="2" fontId="6" fillId="2" borderId="7" xfId="0" applyNumberFormat="1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8" fillId="0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38100</xdr:rowOff>
    </xdr:from>
    <xdr:to>
      <xdr:col>12</xdr:col>
      <xdr:colOff>85725</xdr:colOff>
      <xdr:row>5</xdr:row>
      <xdr:rowOff>124219</xdr:rowOff>
    </xdr:to>
    <xdr:pic>
      <xdr:nvPicPr>
        <xdr:cNvPr id="20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050" y="38100"/>
          <a:ext cx="8305800" cy="108624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</xdr:colOff>
      <xdr:row>6</xdr:row>
      <xdr:rowOff>142875</xdr:rowOff>
    </xdr:from>
    <xdr:to>
      <xdr:col>12</xdr:col>
      <xdr:colOff>38100</xdr:colOff>
      <xdr:row>19</xdr:row>
      <xdr:rowOff>1228726</xdr:rowOff>
    </xdr:to>
    <xdr:pic>
      <xdr:nvPicPr>
        <xdr:cNvPr id="2052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" y="1333500"/>
          <a:ext cx="8277224" cy="892492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6"/>
  <sheetViews>
    <sheetView tabSelected="1" workbookViewId="0">
      <selection activeCell="O20" sqref="O20"/>
    </sheetView>
  </sheetViews>
  <sheetFormatPr defaultRowHeight="15" x14ac:dyDescent="0.25"/>
  <cols>
    <col min="1" max="1" width="17.5703125" customWidth="1"/>
    <col min="4" max="4" width="23.85546875" customWidth="1"/>
    <col min="6" max="6" width="17.140625" customWidth="1"/>
    <col min="7" max="7" width="6.42578125" customWidth="1"/>
    <col min="8" max="8" width="9.140625" customWidth="1"/>
    <col min="9" max="9" width="0.28515625" customWidth="1"/>
    <col min="10" max="10" width="13" customWidth="1"/>
    <col min="11" max="11" width="8.5703125" hidden="1" customWidth="1"/>
    <col min="12" max="12" width="8.7109375" style="43" customWidth="1"/>
  </cols>
  <sheetData>
    <row r="1" spans="1:31" ht="18.75" customHeight="1" x14ac:dyDescent="0.25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</row>
    <row r="2" spans="1:31" ht="15" customHeight="1" x14ac:dyDescent="0.25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</row>
    <row r="3" spans="1:31" ht="15" customHeight="1" x14ac:dyDescent="0.25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</row>
    <row r="4" spans="1:31" ht="15" customHeight="1" x14ac:dyDescent="0.25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</row>
    <row r="5" spans="1:31" ht="15" customHeight="1" x14ac:dyDescent="0.25">
      <c r="A5" s="72"/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</row>
    <row r="6" spans="1:31" ht="15" customHeight="1" x14ac:dyDescent="0.25">
      <c r="A6" s="2"/>
    </row>
    <row r="7" spans="1:31" ht="15" customHeight="1" x14ac:dyDescent="0.25">
      <c r="A7" s="73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</row>
    <row r="8" spans="1:31" ht="15" customHeight="1" x14ac:dyDescent="0.25">
      <c r="A8" s="73"/>
      <c r="B8" s="73"/>
      <c r="C8" s="73"/>
      <c r="D8" s="73"/>
      <c r="E8" s="73"/>
      <c r="F8" s="73"/>
      <c r="G8" s="73"/>
      <c r="H8" s="73"/>
      <c r="I8" s="73"/>
      <c r="J8" s="73"/>
      <c r="K8" s="73"/>
      <c r="L8" s="73"/>
    </row>
    <row r="9" spans="1:31" ht="54.75" customHeight="1" x14ac:dyDescent="0.25">
      <c r="A9" s="73"/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</row>
    <row r="10" spans="1:31" ht="15" customHeight="1" x14ac:dyDescent="0.25">
      <c r="A10" s="73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</row>
    <row r="11" spans="1:31" ht="61.5" customHeight="1" x14ac:dyDescent="0.25">
      <c r="A11" s="73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</row>
    <row r="12" spans="1:31" ht="15" customHeight="1" x14ac:dyDescent="0.25">
      <c r="A12" s="73"/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</row>
    <row r="13" spans="1:31" ht="34.5" customHeight="1" x14ac:dyDescent="0.25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</row>
    <row r="14" spans="1:31" ht="18.75" customHeight="1" x14ac:dyDescent="0.25">
      <c r="A14" s="73"/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</row>
    <row r="15" spans="1:31" ht="18.75" customHeight="1" x14ac:dyDescent="0.25">
      <c r="A15" s="73"/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</row>
    <row r="16" spans="1:31" ht="15" customHeight="1" x14ac:dyDescent="0.25">
      <c r="A16" s="73"/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</row>
    <row r="17" spans="1:12" ht="185.25" customHeight="1" x14ac:dyDescent="0.25">
      <c r="A17" s="2"/>
    </row>
    <row r="18" spans="1:12" ht="153.75" customHeight="1" x14ac:dyDescent="0.25">
      <c r="A18" s="3" t="s">
        <v>0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44"/>
    </row>
    <row r="19" spans="1:12" x14ac:dyDescent="0.25">
      <c r="A19" s="55"/>
      <c r="B19" s="3"/>
      <c r="C19" s="3"/>
      <c r="D19" s="3"/>
      <c r="E19" s="3"/>
      <c r="F19" s="3"/>
      <c r="G19" s="3"/>
      <c r="H19" s="3"/>
      <c r="I19" s="3"/>
      <c r="J19" s="3"/>
      <c r="K19" s="3"/>
      <c r="L19" s="44"/>
    </row>
    <row r="20" spans="1:12" ht="334.5" customHeight="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44"/>
    </row>
    <row r="21" spans="1:12" s="74" customFormat="1" ht="14.25" customHeight="1" x14ac:dyDescent="0.25">
      <c r="A21" s="74" t="s">
        <v>215</v>
      </c>
    </row>
    <row r="22" spans="1:12" ht="51" customHeight="1" x14ac:dyDescent="0.25">
      <c r="A22" s="75" t="s">
        <v>1</v>
      </c>
      <c r="B22" s="77"/>
      <c r="C22" s="75" t="s">
        <v>2</v>
      </c>
      <c r="D22" s="76"/>
      <c r="E22" s="76"/>
      <c r="F22" s="77"/>
      <c r="G22" s="75" t="s">
        <v>156</v>
      </c>
      <c r="H22" s="77"/>
      <c r="I22" s="33"/>
      <c r="J22" s="33" t="s">
        <v>214</v>
      </c>
      <c r="K22" s="33"/>
      <c r="L22" s="35" t="s">
        <v>3</v>
      </c>
    </row>
    <row r="23" spans="1:12" ht="25.5" customHeight="1" x14ac:dyDescent="0.25">
      <c r="A23" s="56" t="s">
        <v>4</v>
      </c>
      <c r="B23" s="56"/>
      <c r="C23" s="56" t="s">
        <v>5</v>
      </c>
      <c r="D23" s="56"/>
      <c r="E23" s="56"/>
      <c r="F23" s="56"/>
      <c r="G23" s="56">
        <f>G24+G28+G34+G36+G45+G50+G48</f>
        <v>4052232.78</v>
      </c>
      <c r="H23" s="56"/>
      <c r="I23" s="35"/>
      <c r="J23" s="56">
        <f>J24+J28+J34+J36+J41+J43+J45+J48+J50</f>
        <v>2818774.19</v>
      </c>
      <c r="K23" s="56"/>
      <c r="L23" s="36">
        <f>J23/G23*100</f>
        <v>69.561013471689066</v>
      </c>
    </row>
    <row r="24" spans="1:12" ht="25.5" customHeight="1" x14ac:dyDescent="0.25">
      <c r="A24" s="56" t="s">
        <v>6</v>
      </c>
      <c r="B24" s="56"/>
      <c r="C24" s="56" t="s">
        <v>7</v>
      </c>
      <c r="D24" s="56"/>
      <c r="E24" s="56"/>
      <c r="F24" s="56"/>
      <c r="G24" s="56">
        <f>G25+G26+G27</f>
        <v>1229009</v>
      </c>
      <c r="H24" s="56"/>
      <c r="I24" s="56"/>
      <c r="J24" s="61">
        <f>J25+J26+J27</f>
        <v>1023259.13</v>
      </c>
      <c r="K24" s="61"/>
      <c r="L24" s="36">
        <f>J24/G24*100</f>
        <v>83.258880122114647</v>
      </c>
    </row>
    <row r="25" spans="1:12" ht="25.5" customHeight="1" x14ac:dyDescent="0.25">
      <c r="A25" s="57" t="s">
        <v>8</v>
      </c>
      <c r="B25" s="57"/>
      <c r="C25" s="57" t="s">
        <v>9</v>
      </c>
      <c r="D25" s="57"/>
      <c r="E25" s="57"/>
      <c r="F25" s="57"/>
      <c r="G25" s="57">
        <v>1163000</v>
      </c>
      <c r="H25" s="57"/>
      <c r="I25" s="57"/>
      <c r="J25" s="57">
        <v>987696.59</v>
      </c>
      <c r="K25" s="57"/>
      <c r="L25" s="36">
        <f t="shared" ref="L25:L28" si="0">J25/G25*100</f>
        <v>84.926619948409282</v>
      </c>
    </row>
    <row r="26" spans="1:12" ht="176.25" customHeight="1" x14ac:dyDescent="0.25">
      <c r="A26" s="57" t="s">
        <v>158</v>
      </c>
      <c r="B26" s="57"/>
      <c r="C26" s="57" t="s">
        <v>159</v>
      </c>
      <c r="D26" s="57"/>
      <c r="E26" s="57"/>
      <c r="F26" s="57"/>
      <c r="G26" s="57">
        <v>600</v>
      </c>
      <c r="H26" s="57"/>
      <c r="I26" s="57"/>
      <c r="J26" s="57"/>
      <c r="K26" s="57"/>
      <c r="L26" s="36">
        <f t="shared" ref="L26:L27" si="1">J26/G26*100</f>
        <v>0</v>
      </c>
    </row>
    <row r="27" spans="1:12" ht="140.25" customHeight="1" x14ac:dyDescent="0.25">
      <c r="A27" s="57" t="s">
        <v>161</v>
      </c>
      <c r="B27" s="57"/>
      <c r="C27" s="57" t="s">
        <v>160</v>
      </c>
      <c r="D27" s="57"/>
      <c r="E27" s="57"/>
      <c r="F27" s="57"/>
      <c r="G27" s="57">
        <v>65409</v>
      </c>
      <c r="H27" s="57"/>
      <c r="I27" s="39"/>
      <c r="J27" s="57">
        <v>35562.54</v>
      </c>
      <c r="K27" s="57"/>
      <c r="L27" s="36">
        <f t="shared" si="1"/>
        <v>54.369490437095813</v>
      </c>
    </row>
    <row r="28" spans="1:12" ht="25.5" customHeight="1" x14ac:dyDescent="0.25">
      <c r="A28" s="56" t="s">
        <v>10</v>
      </c>
      <c r="B28" s="56"/>
      <c r="C28" s="56" t="s">
        <v>11</v>
      </c>
      <c r="D28" s="56"/>
      <c r="E28" s="56"/>
      <c r="F28" s="56"/>
      <c r="G28" s="56">
        <f>G29</f>
        <v>375878</v>
      </c>
      <c r="H28" s="56"/>
      <c r="I28" s="35"/>
      <c r="J28" s="56">
        <f>J29</f>
        <v>308575.45</v>
      </c>
      <c r="K28" s="56"/>
      <c r="L28" s="36">
        <f t="shared" si="0"/>
        <v>82.094575899627003</v>
      </c>
    </row>
    <row r="29" spans="1:12" ht="25.5" customHeight="1" x14ac:dyDescent="0.25">
      <c r="A29" s="57" t="s">
        <v>12</v>
      </c>
      <c r="B29" s="57"/>
      <c r="C29" s="57" t="s">
        <v>13</v>
      </c>
      <c r="D29" s="57"/>
      <c r="E29" s="57"/>
      <c r="F29" s="57"/>
      <c r="G29" s="57">
        <f>G30+G31+G32+G33</f>
        <v>375878</v>
      </c>
      <c r="H29" s="57"/>
      <c r="I29" s="33"/>
      <c r="J29" s="56">
        <f>J30+J31+J32+J33</f>
        <v>308575.45</v>
      </c>
      <c r="K29" s="56"/>
      <c r="L29" s="36">
        <f>J29/G29*100</f>
        <v>82.094575899627003</v>
      </c>
    </row>
    <row r="30" spans="1:12" ht="25.5" customHeight="1" x14ac:dyDescent="0.25">
      <c r="A30" s="57" t="s">
        <v>14</v>
      </c>
      <c r="B30" s="57"/>
      <c r="C30" s="57" t="s">
        <v>15</v>
      </c>
      <c r="D30" s="57"/>
      <c r="E30" s="57"/>
      <c r="F30" s="57"/>
      <c r="G30" s="57">
        <v>196591</v>
      </c>
      <c r="H30" s="57"/>
      <c r="I30" s="33"/>
      <c r="J30" s="57">
        <v>156164.39000000001</v>
      </c>
      <c r="K30" s="57"/>
      <c r="L30" s="36">
        <f t="shared" ref="L30:L31" si="2">J30/G30*100</f>
        <v>79.43618476939433</v>
      </c>
    </row>
    <row r="31" spans="1:12" ht="25.5" customHeight="1" x14ac:dyDescent="0.25">
      <c r="A31" s="57" t="s">
        <v>16</v>
      </c>
      <c r="B31" s="57"/>
      <c r="C31" s="57" t="s">
        <v>17</v>
      </c>
      <c r="D31" s="57"/>
      <c r="E31" s="57"/>
      <c r="F31" s="57"/>
      <c r="G31" s="57">
        <v>885</v>
      </c>
      <c r="H31" s="57"/>
      <c r="I31" s="33"/>
      <c r="J31" s="57">
        <v>911.92</v>
      </c>
      <c r="K31" s="57"/>
      <c r="L31" s="36">
        <f t="shared" si="2"/>
        <v>103.04180790960451</v>
      </c>
    </row>
    <row r="32" spans="1:12" ht="25.5" customHeight="1" x14ac:dyDescent="0.25">
      <c r="A32" s="57" t="s">
        <v>18</v>
      </c>
      <c r="B32" s="57"/>
      <c r="C32" s="57" t="s">
        <v>19</v>
      </c>
      <c r="D32" s="57"/>
      <c r="E32" s="57"/>
      <c r="F32" s="57"/>
      <c r="G32" s="57">
        <v>198538</v>
      </c>
      <c r="H32" s="57"/>
      <c r="I32" s="33"/>
      <c r="J32" s="57">
        <v>167403.9</v>
      </c>
      <c r="K32" s="57"/>
      <c r="L32" s="36">
        <f>J32/G32*100</f>
        <v>84.318316896513508</v>
      </c>
    </row>
    <row r="33" spans="1:12" ht="25.5" customHeight="1" x14ac:dyDescent="0.25">
      <c r="A33" s="57" t="s">
        <v>20</v>
      </c>
      <c r="B33" s="57"/>
      <c r="C33" s="57" t="s">
        <v>21</v>
      </c>
      <c r="D33" s="57"/>
      <c r="E33" s="57"/>
      <c r="F33" s="57"/>
      <c r="G33" s="57">
        <v>-20136</v>
      </c>
      <c r="H33" s="57"/>
      <c r="I33" s="33"/>
      <c r="J33" s="57">
        <v>-15904.76</v>
      </c>
      <c r="K33" s="57"/>
      <c r="L33" s="36">
        <f t="shared" ref="L33" si="3">J33/G33*100</f>
        <v>78.986690504568941</v>
      </c>
    </row>
    <row r="34" spans="1:12" ht="25.5" customHeight="1" x14ac:dyDescent="0.25">
      <c r="A34" s="56" t="s">
        <v>22</v>
      </c>
      <c r="B34" s="56"/>
      <c r="C34" s="56" t="s">
        <v>23</v>
      </c>
      <c r="D34" s="56"/>
      <c r="E34" s="56"/>
      <c r="F34" s="56"/>
      <c r="G34" s="56">
        <f>G35</f>
        <v>905700</v>
      </c>
      <c r="H34" s="56"/>
      <c r="I34" s="35"/>
      <c r="J34" s="56">
        <f>J35</f>
        <v>539647</v>
      </c>
      <c r="K34" s="56"/>
      <c r="L34" s="36">
        <f t="shared" ref="L34:L40" si="4">J34/G34*100</f>
        <v>59.583416142210446</v>
      </c>
    </row>
    <row r="35" spans="1:12" ht="25.5" customHeight="1" x14ac:dyDescent="0.25">
      <c r="A35" s="57" t="s">
        <v>24</v>
      </c>
      <c r="B35" s="57"/>
      <c r="C35" s="57" t="s">
        <v>25</v>
      </c>
      <c r="D35" s="57"/>
      <c r="E35" s="57"/>
      <c r="F35" s="57"/>
      <c r="G35" s="57">
        <v>905700</v>
      </c>
      <c r="H35" s="57"/>
      <c r="I35" s="33"/>
      <c r="J35" s="57">
        <v>539647</v>
      </c>
      <c r="K35" s="57"/>
      <c r="L35" s="36">
        <f t="shared" si="4"/>
        <v>59.583416142210446</v>
      </c>
    </row>
    <row r="36" spans="1:12" ht="25.5" customHeight="1" x14ac:dyDescent="0.25">
      <c r="A36" s="56" t="s">
        <v>26</v>
      </c>
      <c r="B36" s="56"/>
      <c r="C36" s="56" t="s">
        <v>27</v>
      </c>
      <c r="D36" s="56"/>
      <c r="E36" s="56"/>
      <c r="F36" s="56"/>
      <c r="G36" s="56">
        <f>G37+G38</f>
        <v>1216400</v>
      </c>
      <c r="H36" s="56"/>
      <c r="I36" s="35"/>
      <c r="J36" s="56">
        <f>J37+J38</f>
        <v>696387.77</v>
      </c>
      <c r="K36" s="56"/>
      <c r="L36" s="36">
        <f t="shared" si="4"/>
        <v>57.249898881946727</v>
      </c>
    </row>
    <row r="37" spans="1:12" ht="25.5" customHeight="1" x14ac:dyDescent="0.25">
      <c r="A37" s="57" t="s">
        <v>28</v>
      </c>
      <c r="B37" s="57"/>
      <c r="C37" s="57" t="s">
        <v>29</v>
      </c>
      <c r="D37" s="57"/>
      <c r="E37" s="57"/>
      <c r="F37" s="57"/>
      <c r="G37" s="57">
        <v>4700</v>
      </c>
      <c r="H37" s="57"/>
      <c r="I37" s="33"/>
      <c r="J37" s="57">
        <v>5231.75</v>
      </c>
      <c r="K37" s="57"/>
      <c r="L37" s="36">
        <f t="shared" si="4"/>
        <v>111.31382978723406</v>
      </c>
    </row>
    <row r="38" spans="1:12" ht="25.5" customHeight="1" x14ac:dyDescent="0.25">
      <c r="A38" s="57" t="s">
        <v>30</v>
      </c>
      <c r="B38" s="57"/>
      <c r="C38" s="57" t="s">
        <v>31</v>
      </c>
      <c r="D38" s="57"/>
      <c r="E38" s="57"/>
      <c r="F38" s="57"/>
      <c r="G38" s="57">
        <f>G39+G40</f>
        <v>1211700</v>
      </c>
      <c r="H38" s="57"/>
      <c r="I38" s="33"/>
      <c r="J38" s="57">
        <f>J39+J40</f>
        <v>691156.02</v>
      </c>
      <c r="K38" s="57"/>
      <c r="L38" s="36">
        <f t="shared" si="4"/>
        <v>57.040193117108196</v>
      </c>
    </row>
    <row r="39" spans="1:12" ht="25.5" customHeight="1" x14ac:dyDescent="0.25">
      <c r="A39" s="57" t="s">
        <v>32</v>
      </c>
      <c r="B39" s="57"/>
      <c r="C39" s="57" t="s">
        <v>33</v>
      </c>
      <c r="D39" s="57"/>
      <c r="E39" s="57"/>
      <c r="F39" s="57"/>
      <c r="G39" s="57">
        <v>853600</v>
      </c>
      <c r="H39" s="57"/>
      <c r="I39" s="33"/>
      <c r="J39" s="57">
        <v>517515</v>
      </c>
      <c r="K39" s="57"/>
      <c r="L39" s="36">
        <f t="shared" si="4"/>
        <v>60.627343017806936</v>
      </c>
    </row>
    <row r="40" spans="1:12" ht="25.5" customHeight="1" x14ac:dyDescent="0.25">
      <c r="A40" s="57" t="s">
        <v>34</v>
      </c>
      <c r="B40" s="57"/>
      <c r="C40" s="57" t="s">
        <v>35</v>
      </c>
      <c r="D40" s="57"/>
      <c r="E40" s="57"/>
      <c r="F40" s="57"/>
      <c r="G40" s="57">
        <v>358100</v>
      </c>
      <c r="H40" s="57"/>
      <c r="I40" s="33"/>
      <c r="J40" s="57">
        <v>173641.02</v>
      </c>
      <c r="K40" s="57"/>
      <c r="L40" s="36">
        <f t="shared" si="4"/>
        <v>48.489533649818483</v>
      </c>
    </row>
    <row r="41" spans="1:12" ht="25.5" customHeight="1" x14ac:dyDescent="0.25">
      <c r="A41" s="56" t="s">
        <v>36</v>
      </c>
      <c r="B41" s="56"/>
      <c r="C41" s="56" t="s">
        <v>37</v>
      </c>
      <c r="D41" s="56"/>
      <c r="E41" s="56"/>
      <c r="F41" s="56"/>
      <c r="G41" s="56"/>
      <c r="H41" s="56"/>
      <c r="I41" s="35"/>
      <c r="J41" s="57"/>
      <c r="K41" s="57"/>
      <c r="L41" s="36"/>
    </row>
    <row r="42" spans="1:12" ht="25.5" customHeight="1" x14ac:dyDescent="0.25">
      <c r="A42" s="63" t="s">
        <v>38</v>
      </c>
      <c r="B42" s="63"/>
      <c r="C42" s="63" t="s">
        <v>39</v>
      </c>
      <c r="D42" s="63"/>
      <c r="E42" s="63"/>
      <c r="F42" s="63"/>
      <c r="G42" s="63"/>
      <c r="H42" s="63"/>
      <c r="I42" s="40"/>
      <c r="J42" s="63"/>
      <c r="K42" s="63"/>
      <c r="L42" s="36"/>
    </row>
    <row r="43" spans="1:12" ht="25.5" customHeight="1" x14ac:dyDescent="0.25">
      <c r="A43" s="56" t="s">
        <v>40</v>
      </c>
      <c r="B43" s="56"/>
      <c r="C43" s="56" t="s">
        <v>41</v>
      </c>
      <c r="D43" s="56"/>
      <c r="E43" s="56"/>
      <c r="F43" s="56"/>
      <c r="G43" s="56"/>
      <c r="H43" s="56"/>
      <c r="I43" s="35"/>
      <c r="J43" s="56"/>
      <c r="K43" s="56"/>
      <c r="L43" s="36"/>
    </row>
    <row r="44" spans="1:12" ht="25.5" customHeight="1" x14ac:dyDescent="0.25">
      <c r="A44" s="57" t="s">
        <v>42</v>
      </c>
      <c r="B44" s="57"/>
      <c r="C44" s="57" t="s">
        <v>43</v>
      </c>
      <c r="D44" s="57"/>
      <c r="E44" s="57"/>
      <c r="F44" s="57"/>
      <c r="G44" s="57"/>
      <c r="H44" s="57"/>
      <c r="I44" s="33"/>
      <c r="J44" s="57"/>
      <c r="K44" s="57"/>
      <c r="L44" s="36"/>
    </row>
    <row r="45" spans="1:12" ht="25.5" customHeight="1" x14ac:dyDescent="0.25">
      <c r="A45" s="56" t="s">
        <v>44</v>
      </c>
      <c r="B45" s="56"/>
      <c r="C45" s="56" t="s">
        <v>45</v>
      </c>
      <c r="D45" s="56"/>
      <c r="E45" s="56"/>
      <c r="F45" s="56"/>
      <c r="G45" s="56">
        <f>G46+G47</f>
        <v>305577</v>
      </c>
      <c r="H45" s="56"/>
      <c r="I45" s="35"/>
      <c r="J45" s="56">
        <f>J46+J47</f>
        <v>230319.63</v>
      </c>
      <c r="K45" s="56"/>
      <c r="L45" s="36">
        <f>J45/G45*100</f>
        <v>75.372043707477985</v>
      </c>
    </row>
    <row r="46" spans="1:12" ht="25.5" customHeight="1" x14ac:dyDescent="0.25">
      <c r="A46" s="57" t="s">
        <v>46</v>
      </c>
      <c r="B46" s="57"/>
      <c r="C46" s="57" t="s">
        <v>47</v>
      </c>
      <c r="D46" s="57"/>
      <c r="E46" s="57"/>
      <c r="F46" s="57"/>
      <c r="G46" s="57">
        <v>296233</v>
      </c>
      <c r="H46" s="57"/>
      <c r="I46" s="33"/>
      <c r="J46" s="57">
        <v>222174.63</v>
      </c>
      <c r="K46" s="57"/>
      <c r="L46" s="36">
        <f>J46/G46*100</f>
        <v>74.999959491346331</v>
      </c>
    </row>
    <row r="47" spans="1:12" ht="25.5" customHeight="1" x14ac:dyDescent="0.25">
      <c r="A47" s="57" t="s">
        <v>48</v>
      </c>
      <c r="B47" s="57"/>
      <c r="C47" s="57" t="s">
        <v>49</v>
      </c>
      <c r="D47" s="57"/>
      <c r="E47" s="57"/>
      <c r="F47" s="57"/>
      <c r="G47" s="57">
        <v>9344</v>
      </c>
      <c r="H47" s="57"/>
      <c r="I47" s="33"/>
      <c r="J47" s="57">
        <v>8145</v>
      </c>
      <c r="K47" s="57"/>
      <c r="L47" s="36">
        <f>J47/G47*100</f>
        <v>87.168236301369859</v>
      </c>
    </row>
    <row r="48" spans="1:12" ht="25.5" customHeight="1" x14ac:dyDescent="0.25">
      <c r="A48" s="56" t="s">
        <v>50</v>
      </c>
      <c r="B48" s="56"/>
      <c r="C48" s="56" t="s">
        <v>51</v>
      </c>
      <c r="D48" s="56"/>
      <c r="E48" s="56"/>
      <c r="F48" s="56"/>
      <c r="G48" s="56">
        <f>G49</f>
        <v>4668.78</v>
      </c>
      <c r="H48" s="56"/>
      <c r="I48" s="35"/>
      <c r="J48" s="56">
        <f>J49</f>
        <v>4668.78</v>
      </c>
      <c r="K48" s="56"/>
      <c r="L48" s="36">
        <f t="shared" ref="L48:L51" si="5">J48/G48*100</f>
        <v>100</v>
      </c>
    </row>
    <row r="49" spans="1:12" ht="25.5" customHeight="1" x14ac:dyDescent="0.25">
      <c r="A49" s="57" t="s">
        <v>157</v>
      </c>
      <c r="B49" s="57"/>
      <c r="C49" s="57" t="s">
        <v>52</v>
      </c>
      <c r="D49" s="57"/>
      <c r="E49" s="57"/>
      <c r="F49" s="57"/>
      <c r="G49" s="57">
        <v>4668.78</v>
      </c>
      <c r="H49" s="57"/>
      <c r="I49" s="33"/>
      <c r="J49" s="64">
        <v>4668.78</v>
      </c>
      <c r="K49" s="64"/>
      <c r="L49" s="36">
        <f t="shared" si="5"/>
        <v>100</v>
      </c>
    </row>
    <row r="50" spans="1:12" ht="25.5" customHeight="1" x14ac:dyDescent="0.25">
      <c r="A50" s="56" t="s">
        <v>53</v>
      </c>
      <c r="B50" s="56"/>
      <c r="C50" s="56" t="s">
        <v>54</v>
      </c>
      <c r="D50" s="56"/>
      <c r="E50" s="56"/>
      <c r="F50" s="56"/>
      <c r="G50" s="56">
        <f>G51</f>
        <v>15000</v>
      </c>
      <c r="H50" s="56"/>
      <c r="I50" s="35"/>
      <c r="J50" s="56">
        <f>J51</f>
        <v>15916.43</v>
      </c>
      <c r="K50" s="56"/>
      <c r="L50" s="36">
        <f>J50/G50*100</f>
        <v>106.10953333333333</v>
      </c>
    </row>
    <row r="51" spans="1:12" ht="25.5" customHeight="1" x14ac:dyDescent="0.25">
      <c r="A51" s="57" t="s">
        <v>55</v>
      </c>
      <c r="B51" s="57"/>
      <c r="C51" s="57" t="s">
        <v>56</v>
      </c>
      <c r="D51" s="57"/>
      <c r="E51" s="57"/>
      <c r="F51" s="57"/>
      <c r="G51" s="57">
        <v>15000</v>
      </c>
      <c r="H51" s="57"/>
      <c r="I51" s="33"/>
      <c r="J51" s="57">
        <v>15916.43</v>
      </c>
      <c r="K51" s="57"/>
      <c r="L51" s="36">
        <f t="shared" si="5"/>
        <v>106.10953333333333</v>
      </c>
    </row>
    <row r="52" spans="1:12" ht="25.5" customHeight="1" x14ac:dyDescent="0.25">
      <c r="A52" s="56"/>
      <c r="B52" s="56"/>
      <c r="C52" s="57" t="s">
        <v>57</v>
      </c>
      <c r="D52" s="57"/>
      <c r="E52" s="57"/>
      <c r="F52" s="57"/>
      <c r="G52" s="57">
        <f>G23</f>
        <v>4052232.78</v>
      </c>
      <c r="H52" s="57"/>
      <c r="I52" s="33"/>
      <c r="J52" s="57"/>
      <c r="K52" s="57"/>
      <c r="L52" s="36">
        <f t="shared" ref="L52:L57" si="6">J52/G52*100</f>
        <v>0</v>
      </c>
    </row>
    <row r="53" spans="1:12" ht="25.5" customHeight="1" x14ac:dyDescent="0.25">
      <c r="A53" s="56" t="s">
        <v>58</v>
      </c>
      <c r="B53" s="56"/>
      <c r="C53" s="56" t="s">
        <v>59</v>
      </c>
      <c r="D53" s="56"/>
      <c r="E53" s="56"/>
      <c r="F53" s="56"/>
      <c r="G53" s="56">
        <f>G54+G70</f>
        <v>9737073.5399999991</v>
      </c>
      <c r="H53" s="56"/>
      <c r="I53" s="35"/>
      <c r="J53" s="56">
        <f>J54+J70</f>
        <v>8915373.25</v>
      </c>
      <c r="K53" s="56"/>
      <c r="L53" s="36">
        <f t="shared" si="6"/>
        <v>91.561116524133809</v>
      </c>
    </row>
    <row r="54" spans="1:12" ht="25.5" customHeight="1" x14ac:dyDescent="0.25">
      <c r="A54" s="57" t="s">
        <v>60</v>
      </c>
      <c r="B54" s="57"/>
      <c r="C54" s="57" t="s">
        <v>61</v>
      </c>
      <c r="D54" s="57"/>
      <c r="E54" s="57"/>
      <c r="F54" s="57"/>
      <c r="G54" s="56">
        <f>G57+G64+G67+G55</f>
        <v>9712073.5399999991</v>
      </c>
      <c r="H54" s="56"/>
      <c r="I54" s="35"/>
      <c r="J54" s="56">
        <f>J55+J64+J67+J57</f>
        <v>8825373.25</v>
      </c>
      <c r="K54" s="56"/>
      <c r="L54" s="36">
        <f t="shared" si="6"/>
        <v>90.870123806743749</v>
      </c>
    </row>
    <row r="55" spans="1:12" ht="25.5" customHeight="1" x14ac:dyDescent="0.25">
      <c r="A55" s="56" t="s">
        <v>62</v>
      </c>
      <c r="B55" s="56"/>
      <c r="C55" s="56" t="s">
        <v>63</v>
      </c>
      <c r="D55" s="56"/>
      <c r="E55" s="56"/>
      <c r="F55" s="56"/>
      <c r="G55" s="56">
        <f>G56</f>
        <v>542000</v>
      </c>
      <c r="H55" s="56"/>
      <c r="I55" s="35"/>
      <c r="J55" s="56">
        <f>J56</f>
        <v>271000</v>
      </c>
      <c r="K55" s="56"/>
      <c r="L55" s="36">
        <f t="shared" si="6"/>
        <v>50</v>
      </c>
    </row>
    <row r="56" spans="1:12" ht="25.5" customHeight="1" x14ac:dyDescent="0.25">
      <c r="A56" s="57" t="s">
        <v>64</v>
      </c>
      <c r="B56" s="57"/>
      <c r="C56" s="57" t="s">
        <v>65</v>
      </c>
      <c r="D56" s="57"/>
      <c r="E56" s="57"/>
      <c r="F56" s="57"/>
      <c r="G56" s="57">
        <v>542000</v>
      </c>
      <c r="H56" s="57"/>
      <c r="I56" s="33"/>
      <c r="J56" s="57">
        <v>271000</v>
      </c>
      <c r="K56" s="57"/>
      <c r="L56" s="36">
        <f t="shared" si="6"/>
        <v>50</v>
      </c>
    </row>
    <row r="57" spans="1:12" ht="25.5" customHeight="1" x14ac:dyDescent="0.25">
      <c r="A57" s="56" t="s">
        <v>66</v>
      </c>
      <c r="B57" s="56"/>
      <c r="C57" s="56" t="s">
        <v>67</v>
      </c>
      <c r="D57" s="56"/>
      <c r="E57" s="56"/>
      <c r="F57" s="56"/>
      <c r="G57" s="56">
        <f>G58+G60+G62</f>
        <v>7773118.2000000002</v>
      </c>
      <c r="H57" s="56"/>
      <c r="I57" s="35"/>
      <c r="J57" s="56">
        <f>J58+J60+J63</f>
        <v>7773118.2000000002</v>
      </c>
      <c r="K57" s="56"/>
      <c r="L57" s="36">
        <f t="shared" si="6"/>
        <v>100</v>
      </c>
    </row>
    <row r="58" spans="1:12" ht="25.5" customHeight="1" x14ac:dyDescent="0.25">
      <c r="A58" s="57" t="s">
        <v>68</v>
      </c>
      <c r="B58" s="57"/>
      <c r="C58" s="57" t="s">
        <v>69</v>
      </c>
      <c r="D58" s="57"/>
      <c r="E58" s="57"/>
      <c r="F58" s="57"/>
      <c r="G58" s="57">
        <f>G59</f>
        <v>0</v>
      </c>
      <c r="H58" s="57"/>
      <c r="I58" s="33"/>
      <c r="J58" s="57"/>
      <c r="K58" s="57"/>
      <c r="L58" s="36"/>
    </row>
    <row r="59" spans="1:12" ht="25.5" customHeight="1" x14ac:dyDescent="0.25">
      <c r="A59" s="57" t="s">
        <v>70</v>
      </c>
      <c r="B59" s="57"/>
      <c r="C59" s="57" t="s">
        <v>71</v>
      </c>
      <c r="D59" s="57"/>
      <c r="E59" s="57"/>
      <c r="F59" s="57"/>
      <c r="G59" s="57"/>
      <c r="H59" s="57"/>
      <c r="I59" s="33"/>
      <c r="J59" s="57"/>
      <c r="K59" s="57"/>
      <c r="L59" s="36"/>
    </row>
    <row r="60" spans="1:12" ht="25.5" customHeight="1" x14ac:dyDescent="0.25">
      <c r="A60" s="57" t="s">
        <v>72</v>
      </c>
      <c r="B60" s="57"/>
      <c r="C60" s="57" t="s">
        <v>73</v>
      </c>
      <c r="D60" s="57"/>
      <c r="E60" s="57"/>
      <c r="F60" s="57"/>
      <c r="G60" s="57">
        <f>G61</f>
        <v>0</v>
      </c>
      <c r="H60" s="57"/>
      <c r="I60" s="33"/>
      <c r="J60" s="57"/>
      <c r="K60" s="57"/>
      <c r="L60" s="36"/>
    </row>
    <row r="61" spans="1:12" ht="25.5" customHeight="1" x14ac:dyDescent="0.25">
      <c r="A61" s="57" t="s">
        <v>74</v>
      </c>
      <c r="B61" s="57"/>
      <c r="C61" s="57" t="s">
        <v>73</v>
      </c>
      <c r="D61" s="57"/>
      <c r="E61" s="57"/>
      <c r="F61" s="57"/>
      <c r="G61" s="57"/>
      <c r="H61" s="57"/>
      <c r="I61" s="33"/>
      <c r="J61" s="57"/>
      <c r="K61" s="57"/>
      <c r="L61" s="36"/>
    </row>
    <row r="62" spans="1:12" ht="25.5" customHeight="1" x14ac:dyDescent="0.25">
      <c r="A62" s="57" t="s">
        <v>75</v>
      </c>
      <c r="B62" s="57"/>
      <c r="C62" s="57" t="s">
        <v>76</v>
      </c>
      <c r="D62" s="57"/>
      <c r="E62" s="57"/>
      <c r="F62" s="57"/>
      <c r="G62" s="57">
        <f>G63</f>
        <v>7773118.2000000002</v>
      </c>
      <c r="H62" s="57"/>
      <c r="I62" s="33"/>
      <c r="J62" s="57">
        <f>J63</f>
        <v>7773118.2000000002</v>
      </c>
      <c r="K62" s="57"/>
      <c r="L62" s="36">
        <f t="shared" ref="L62:L67" si="7">J62/G62*100</f>
        <v>100</v>
      </c>
    </row>
    <row r="63" spans="1:12" ht="25.5" customHeight="1" x14ac:dyDescent="0.25">
      <c r="A63" s="57" t="s">
        <v>77</v>
      </c>
      <c r="B63" s="57"/>
      <c r="C63" s="57" t="s">
        <v>76</v>
      </c>
      <c r="D63" s="57"/>
      <c r="E63" s="57"/>
      <c r="F63" s="57"/>
      <c r="G63" s="57">
        <v>7773118.2000000002</v>
      </c>
      <c r="H63" s="57"/>
      <c r="I63" s="33"/>
      <c r="J63" s="57">
        <v>7773118.2000000002</v>
      </c>
      <c r="K63" s="57"/>
      <c r="L63" s="34">
        <f t="shared" si="7"/>
        <v>100</v>
      </c>
    </row>
    <row r="64" spans="1:12" ht="25.5" customHeight="1" x14ac:dyDescent="0.25">
      <c r="A64" s="56" t="s">
        <v>78</v>
      </c>
      <c r="B64" s="56"/>
      <c r="C64" s="56" t="s">
        <v>79</v>
      </c>
      <c r="D64" s="56"/>
      <c r="E64" s="56"/>
      <c r="F64" s="56"/>
      <c r="G64" s="56">
        <f>G65+G66</f>
        <v>107500</v>
      </c>
      <c r="H64" s="56"/>
      <c r="I64" s="35"/>
      <c r="J64" s="56">
        <f>J65+J66</f>
        <v>65852.760000000009</v>
      </c>
      <c r="K64" s="56"/>
      <c r="L64" s="36">
        <f t="shared" si="7"/>
        <v>61.258381395348849</v>
      </c>
    </row>
    <row r="65" spans="1:12" ht="25.5" customHeight="1" x14ac:dyDescent="0.25">
      <c r="A65" s="57" t="s">
        <v>80</v>
      </c>
      <c r="B65" s="57"/>
      <c r="C65" s="57" t="s">
        <v>81</v>
      </c>
      <c r="D65" s="57"/>
      <c r="E65" s="57"/>
      <c r="F65" s="57"/>
      <c r="G65" s="57">
        <v>1400</v>
      </c>
      <c r="H65" s="57"/>
      <c r="I65" s="33"/>
      <c r="J65" s="57">
        <v>1050</v>
      </c>
      <c r="K65" s="57"/>
      <c r="L65" s="36">
        <f t="shared" si="7"/>
        <v>75</v>
      </c>
    </row>
    <row r="66" spans="1:12" ht="25.5" customHeight="1" x14ac:dyDescent="0.25">
      <c r="A66" s="57" t="s">
        <v>82</v>
      </c>
      <c r="B66" s="57"/>
      <c r="C66" s="57" t="s">
        <v>83</v>
      </c>
      <c r="D66" s="57"/>
      <c r="E66" s="57"/>
      <c r="F66" s="57"/>
      <c r="G66" s="57">
        <v>106100</v>
      </c>
      <c r="H66" s="57"/>
      <c r="I66" s="33"/>
      <c r="J66" s="57">
        <v>64802.76</v>
      </c>
      <c r="K66" s="57"/>
      <c r="L66" s="36">
        <f t="shared" si="7"/>
        <v>61.077059377945339</v>
      </c>
    </row>
    <row r="67" spans="1:12" ht="25.5" customHeight="1" x14ac:dyDescent="0.25">
      <c r="A67" s="56" t="s">
        <v>84</v>
      </c>
      <c r="B67" s="56"/>
      <c r="C67" s="56" t="s">
        <v>85</v>
      </c>
      <c r="D67" s="56"/>
      <c r="E67" s="56"/>
      <c r="F67" s="56"/>
      <c r="G67" s="56">
        <f>G68+G69</f>
        <v>1289455.3399999999</v>
      </c>
      <c r="H67" s="56"/>
      <c r="I67" s="35"/>
      <c r="J67" s="56">
        <f>J68+J69</f>
        <v>715402.29</v>
      </c>
      <c r="K67" s="56"/>
      <c r="L67" s="36">
        <f t="shared" si="7"/>
        <v>55.480966870865032</v>
      </c>
    </row>
    <row r="68" spans="1:12" ht="39" customHeight="1" x14ac:dyDescent="0.25">
      <c r="A68" s="57" t="s">
        <v>163</v>
      </c>
      <c r="B68" s="57"/>
      <c r="C68" s="57" t="s">
        <v>162</v>
      </c>
      <c r="D68" s="57"/>
      <c r="E68" s="57"/>
      <c r="F68" s="57"/>
      <c r="G68" s="57">
        <v>56818.19</v>
      </c>
      <c r="H68" s="57"/>
      <c r="I68" s="33"/>
      <c r="J68" s="57">
        <v>56818.19</v>
      </c>
      <c r="K68" s="57"/>
      <c r="L68" s="36">
        <f t="shared" ref="L68" si="8">J68/G68*100</f>
        <v>100</v>
      </c>
    </row>
    <row r="69" spans="1:12" ht="25.5" customHeight="1" x14ac:dyDescent="0.25">
      <c r="A69" s="57" t="s">
        <v>86</v>
      </c>
      <c r="B69" s="57"/>
      <c r="C69" s="57" t="s">
        <v>87</v>
      </c>
      <c r="D69" s="57"/>
      <c r="E69" s="57"/>
      <c r="F69" s="57"/>
      <c r="G69" s="57">
        <v>1232637.1499999999</v>
      </c>
      <c r="H69" s="57"/>
      <c r="I69" s="33"/>
      <c r="J69" s="57">
        <v>658584.1</v>
      </c>
      <c r="K69" s="57"/>
      <c r="L69" s="36">
        <f>J69/G69*100</f>
        <v>53.428869963881908</v>
      </c>
    </row>
    <row r="70" spans="1:12" ht="25.5" customHeight="1" x14ac:dyDescent="0.25">
      <c r="A70" s="56" t="s">
        <v>88</v>
      </c>
      <c r="B70" s="56"/>
      <c r="C70" s="56" t="s">
        <v>89</v>
      </c>
      <c r="D70" s="56"/>
      <c r="E70" s="56"/>
      <c r="F70" s="56"/>
      <c r="G70" s="56">
        <f>G72</f>
        <v>25000</v>
      </c>
      <c r="H70" s="56"/>
      <c r="I70" s="35"/>
      <c r="J70" s="56">
        <f xml:space="preserve"> J72+J71</f>
        <v>90000</v>
      </c>
      <c r="K70" s="56"/>
      <c r="L70" s="36">
        <f>J70/G70*100</f>
        <v>360</v>
      </c>
    </row>
    <row r="71" spans="1:12" ht="25.5" customHeight="1" x14ac:dyDescent="0.25">
      <c r="A71" s="57" t="s">
        <v>90</v>
      </c>
      <c r="B71" s="57"/>
      <c r="C71" s="57" t="s">
        <v>91</v>
      </c>
      <c r="D71" s="57"/>
      <c r="E71" s="57"/>
      <c r="F71" s="57"/>
      <c r="G71" s="57">
        <v>0</v>
      </c>
      <c r="H71" s="57"/>
      <c r="I71" s="33"/>
      <c r="J71" s="57">
        <v>0</v>
      </c>
      <c r="K71" s="57"/>
      <c r="L71" s="36"/>
    </row>
    <row r="72" spans="1:12" ht="25.5" customHeight="1" x14ac:dyDescent="0.25">
      <c r="A72" s="57" t="s">
        <v>92</v>
      </c>
      <c r="B72" s="57"/>
      <c r="C72" s="57" t="s">
        <v>93</v>
      </c>
      <c r="D72" s="57"/>
      <c r="E72" s="57"/>
      <c r="F72" s="57"/>
      <c r="G72" s="57">
        <v>25000</v>
      </c>
      <c r="H72" s="57"/>
      <c r="I72" s="33"/>
      <c r="J72" s="57">
        <v>90000</v>
      </c>
      <c r="K72" s="57"/>
      <c r="L72" s="36">
        <f>J72/G72*100</f>
        <v>360</v>
      </c>
    </row>
    <row r="73" spans="1:12" ht="25.5" customHeight="1" x14ac:dyDescent="0.25">
      <c r="A73" s="56" t="s">
        <v>94</v>
      </c>
      <c r="B73" s="56"/>
      <c r="C73" s="56" t="s">
        <v>95</v>
      </c>
      <c r="D73" s="56"/>
      <c r="E73" s="56"/>
      <c r="F73" s="56"/>
      <c r="G73" s="56">
        <v>0</v>
      </c>
      <c r="H73" s="56"/>
      <c r="I73" s="56"/>
      <c r="J73" s="56">
        <v>0</v>
      </c>
      <c r="K73" s="56"/>
      <c r="L73" s="36"/>
    </row>
    <row r="74" spans="1:12" ht="25.5" customHeight="1" x14ac:dyDescent="0.25">
      <c r="A74" s="57" t="s">
        <v>96</v>
      </c>
      <c r="B74" s="57"/>
      <c r="C74" s="57" t="s">
        <v>97</v>
      </c>
      <c r="D74" s="57"/>
      <c r="E74" s="57"/>
      <c r="F74" s="57"/>
      <c r="G74" s="57"/>
      <c r="H74" s="57"/>
      <c r="I74" s="33"/>
      <c r="J74" s="57"/>
      <c r="K74" s="57"/>
      <c r="L74" s="36"/>
    </row>
    <row r="75" spans="1:12" ht="25.5" customHeight="1" x14ac:dyDescent="0.25">
      <c r="A75" s="56"/>
      <c r="B75" s="56"/>
      <c r="C75" s="56" t="s">
        <v>98</v>
      </c>
      <c r="D75" s="56"/>
      <c r="E75" s="56"/>
      <c r="F75" s="56"/>
      <c r="G75" s="56">
        <f>G53+G23</f>
        <v>13789306.319999998</v>
      </c>
      <c r="H75" s="56"/>
      <c r="I75" s="35"/>
      <c r="J75" s="56">
        <f>J53+J23</f>
        <v>11734147.439999999</v>
      </c>
      <c r="K75" s="56"/>
      <c r="L75" s="36">
        <f>J75/G75*100</f>
        <v>85.095995169683064</v>
      </c>
    </row>
    <row r="76" spans="1:12" ht="25.5" customHeight="1" x14ac:dyDescent="0.25">
      <c r="A76" s="57" t="s">
        <v>99</v>
      </c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</row>
    <row r="77" spans="1:12" s="18" customFormat="1" ht="25.5" customHeight="1" x14ac:dyDescent="0.25">
      <c r="A77" s="41" t="s">
        <v>165</v>
      </c>
      <c r="B77" s="56" t="s">
        <v>164</v>
      </c>
      <c r="C77" s="56"/>
      <c r="D77" s="56"/>
      <c r="E77" s="56">
        <f>E78+E81+E89+E91+E90</f>
        <v>2595833.83</v>
      </c>
      <c r="F77" s="56"/>
      <c r="G77" s="56"/>
      <c r="H77" s="56">
        <f>H78+H81+H89+H91+H90</f>
        <v>1995727.11</v>
      </c>
      <c r="I77" s="56"/>
      <c r="J77" s="56"/>
      <c r="K77" s="61">
        <f>H77/E77*100</f>
        <v>76.881928532382219</v>
      </c>
      <c r="L77" s="61"/>
    </row>
    <row r="78" spans="1:12" s="18" customFormat="1" ht="62.25" customHeight="1" x14ac:dyDescent="0.25">
      <c r="A78" s="41" t="s">
        <v>167</v>
      </c>
      <c r="B78" s="56" t="s">
        <v>166</v>
      </c>
      <c r="C78" s="56"/>
      <c r="D78" s="56"/>
      <c r="E78" s="56">
        <f>E79+E80</f>
        <v>800830</v>
      </c>
      <c r="F78" s="56"/>
      <c r="G78" s="56"/>
      <c r="H78" s="56">
        <f>H79+H80</f>
        <v>557252.58000000007</v>
      </c>
      <c r="I78" s="56"/>
      <c r="J78" s="56"/>
      <c r="K78" s="61">
        <f t="shared" ref="K78:K80" si="9">H78/E78*100</f>
        <v>69.584378707091403</v>
      </c>
      <c r="L78" s="61"/>
    </row>
    <row r="79" spans="1:12" ht="48.75" customHeight="1" x14ac:dyDescent="0.25">
      <c r="A79" s="39" t="s">
        <v>167</v>
      </c>
      <c r="B79" s="57" t="s">
        <v>171</v>
      </c>
      <c r="C79" s="57"/>
      <c r="D79" s="57"/>
      <c r="E79" s="57">
        <v>625000</v>
      </c>
      <c r="F79" s="57"/>
      <c r="G79" s="57"/>
      <c r="H79" s="57">
        <v>415791.76</v>
      </c>
      <c r="I79" s="57"/>
      <c r="J79" s="57"/>
      <c r="K79" s="61">
        <f t="shared" si="9"/>
        <v>66.526681600000003</v>
      </c>
      <c r="L79" s="61"/>
    </row>
    <row r="80" spans="1:12" ht="75" customHeight="1" x14ac:dyDescent="0.25">
      <c r="A80" s="39" t="s">
        <v>167</v>
      </c>
      <c r="B80" s="57" t="s">
        <v>172</v>
      </c>
      <c r="C80" s="57"/>
      <c r="D80" s="57"/>
      <c r="E80" s="57">
        <v>175830</v>
      </c>
      <c r="F80" s="57"/>
      <c r="G80" s="57"/>
      <c r="H80" s="57">
        <v>141460.82</v>
      </c>
      <c r="I80" s="57"/>
      <c r="J80" s="57"/>
      <c r="K80" s="61">
        <f t="shared" si="9"/>
        <v>80.453176363532961</v>
      </c>
      <c r="L80" s="61"/>
    </row>
    <row r="81" spans="1:12" s="18" customFormat="1" ht="51.75" customHeight="1" x14ac:dyDescent="0.25">
      <c r="A81" s="41" t="s">
        <v>169</v>
      </c>
      <c r="B81" s="56" t="s">
        <v>168</v>
      </c>
      <c r="C81" s="56"/>
      <c r="D81" s="56"/>
      <c r="E81" s="56">
        <f>E82+E88</f>
        <v>1185943</v>
      </c>
      <c r="F81" s="56"/>
      <c r="G81" s="56"/>
      <c r="H81" s="56">
        <f>H82+H88</f>
        <v>855080.73</v>
      </c>
      <c r="I81" s="56"/>
      <c r="J81" s="56"/>
      <c r="K81" s="61">
        <f t="shared" ref="K81:K87" si="10">H81/E81*100</f>
        <v>72.1013345498055</v>
      </c>
      <c r="L81" s="61"/>
    </row>
    <row r="82" spans="1:12" ht="48.75" customHeight="1" x14ac:dyDescent="0.25">
      <c r="A82" s="39" t="s">
        <v>169</v>
      </c>
      <c r="B82" s="57" t="s">
        <v>170</v>
      </c>
      <c r="C82" s="57"/>
      <c r="D82" s="57"/>
      <c r="E82" s="57">
        <f>E83+E84+E85+E86+E87</f>
        <v>1184543</v>
      </c>
      <c r="F82" s="57"/>
      <c r="G82" s="57"/>
      <c r="H82" s="57">
        <f>H83+H84+H85+H86+H87</f>
        <v>854380.73</v>
      </c>
      <c r="I82" s="57"/>
      <c r="J82" s="57"/>
      <c r="K82" s="61">
        <f t="shared" si="10"/>
        <v>72.127455904935488</v>
      </c>
      <c r="L82" s="61"/>
    </row>
    <row r="83" spans="1:12" ht="47.25" customHeight="1" x14ac:dyDescent="0.25">
      <c r="A83" s="39" t="s">
        <v>169</v>
      </c>
      <c r="B83" s="57" t="s">
        <v>171</v>
      </c>
      <c r="C83" s="57"/>
      <c r="D83" s="57"/>
      <c r="E83" s="57">
        <v>850000</v>
      </c>
      <c r="F83" s="57"/>
      <c r="G83" s="57"/>
      <c r="H83" s="57">
        <v>634260.82999999996</v>
      </c>
      <c r="I83" s="57"/>
      <c r="J83" s="57"/>
      <c r="K83" s="61">
        <f t="shared" si="10"/>
        <v>74.618921176470593</v>
      </c>
      <c r="L83" s="61"/>
    </row>
    <row r="84" spans="1:12" ht="38.25" customHeight="1" x14ac:dyDescent="0.25">
      <c r="A84" s="39" t="s">
        <v>169</v>
      </c>
      <c r="B84" s="57" t="s">
        <v>172</v>
      </c>
      <c r="C84" s="57"/>
      <c r="D84" s="57"/>
      <c r="E84" s="57">
        <v>252601</v>
      </c>
      <c r="F84" s="57"/>
      <c r="G84" s="57"/>
      <c r="H84" s="57">
        <v>193598.7</v>
      </c>
      <c r="I84" s="57"/>
      <c r="J84" s="57"/>
      <c r="K84" s="61">
        <f t="shared" si="10"/>
        <v>76.642095636992735</v>
      </c>
      <c r="L84" s="61"/>
    </row>
    <row r="85" spans="1:12" ht="25.5" customHeight="1" x14ac:dyDescent="0.25">
      <c r="A85" s="39" t="s">
        <v>169</v>
      </c>
      <c r="B85" s="57" t="s">
        <v>173</v>
      </c>
      <c r="C85" s="57"/>
      <c r="D85" s="57"/>
      <c r="E85" s="57">
        <v>66756</v>
      </c>
      <c r="F85" s="57"/>
      <c r="G85" s="57"/>
      <c r="H85" s="57">
        <v>17399.080000000002</v>
      </c>
      <c r="I85" s="57"/>
      <c r="J85" s="57"/>
      <c r="K85" s="61">
        <f t="shared" si="10"/>
        <v>26.063694649170117</v>
      </c>
      <c r="L85" s="61"/>
    </row>
    <row r="86" spans="1:12" ht="25.5" customHeight="1" x14ac:dyDescent="0.25">
      <c r="A86" s="39" t="s">
        <v>169</v>
      </c>
      <c r="B86" s="57" t="s">
        <v>174</v>
      </c>
      <c r="C86" s="57"/>
      <c r="D86" s="57"/>
      <c r="E86" s="57">
        <v>7150</v>
      </c>
      <c r="F86" s="57"/>
      <c r="G86" s="57"/>
      <c r="H86" s="57">
        <v>4875.12</v>
      </c>
      <c r="I86" s="57"/>
      <c r="J86" s="57"/>
      <c r="K86" s="61">
        <f t="shared" si="10"/>
        <v>68.183496503496499</v>
      </c>
      <c r="L86" s="61"/>
    </row>
    <row r="87" spans="1:12" ht="25.5" customHeight="1" x14ac:dyDescent="0.25">
      <c r="A87" s="39" t="s">
        <v>169</v>
      </c>
      <c r="B87" s="57" t="s">
        <v>175</v>
      </c>
      <c r="C87" s="57"/>
      <c r="D87" s="57"/>
      <c r="E87" s="57">
        <v>8036</v>
      </c>
      <c r="F87" s="57"/>
      <c r="G87" s="57"/>
      <c r="H87" s="57">
        <v>4247</v>
      </c>
      <c r="I87" s="57"/>
      <c r="J87" s="57"/>
      <c r="K87" s="61">
        <f t="shared" si="10"/>
        <v>52.849676455948234</v>
      </c>
      <c r="L87" s="61"/>
    </row>
    <row r="88" spans="1:12" ht="25.5" customHeight="1" x14ac:dyDescent="0.25">
      <c r="A88" s="39" t="s">
        <v>169</v>
      </c>
      <c r="B88" s="57" t="s">
        <v>176</v>
      </c>
      <c r="C88" s="57"/>
      <c r="D88" s="57"/>
      <c r="E88" s="57">
        <v>1400</v>
      </c>
      <c r="F88" s="57"/>
      <c r="G88" s="57"/>
      <c r="H88" s="57">
        <v>700</v>
      </c>
      <c r="I88" s="57"/>
      <c r="J88" s="57"/>
      <c r="K88" s="61">
        <f t="shared" ref="K88:K92" si="11">H88/E88*100</f>
        <v>50</v>
      </c>
      <c r="L88" s="61"/>
    </row>
    <row r="89" spans="1:12" s="18" customFormat="1" ht="25.5" customHeight="1" x14ac:dyDescent="0.25">
      <c r="A89" s="41" t="s">
        <v>177</v>
      </c>
      <c r="B89" s="56" t="s">
        <v>178</v>
      </c>
      <c r="C89" s="56"/>
      <c r="D89" s="56"/>
      <c r="E89" s="56">
        <v>32200</v>
      </c>
      <c r="F89" s="56"/>
      <c r="G89" s="56"/>
      <c r="H89" s="56">
        <v>16100</v>
      </c>
      <c r="I89" s="56"/>
      <c r="J89" s="56"/>
      <c r="K89" s="61">
        <f t="shared" si="11"/>
        <v>50</v>
      </c>
      <c r="L89" s="61"/>
    </row>
    <row r="90" spans="1:12" s="18" customFormat="1" ht="25.5" customHeight="1" x14ac:dyDescent="0.25">
      <c r="A90" s="41" t="s">
        <v>179</v>
      </c>
      <c r="B90" s="56" t="s">
        <v>180</v>
      </c>
      <c r="C90" s="56"/>
      <c r="D90" s="56"/>
      <c r="E90" s="56">
        <v>1700</v>
      </c>
      <c r="F90" s="56"/>
      <c r="G90" s="56"/>
      <c r="H90" s="56"/>
      <c r="I90" s="56"/>
      <c r="J90" s="56"/>
      <c r="K90" s="61">
        <f t="shared" si="11"/>
        <v>0</v>
      </c>
      <c r="L90" s="61"/>
    </row>
    <row r="91" spans="1:12" s="18" customFormat="1" ht="25.5" customHeight="1" x14ac:dyDescent="0.25">
      <c r="A91" s="41" t="s">
        <v>182</v>
      </c>
      <c r="B91" s="56" t="s">
        <v>181</v>
      </c>
      <c r="C91" s="56"/>
      <c r="D91" s="56"/>
      <c r="E91" s="56">
        <f>E92+E93+E94+E95</f>
        <v>575160.83000000007</v>
      </c>
      <c r="F91" s="56"/>
      <c r="G91" s="56"/>
      <c r="H91" s="56">
        <f>H92+H93+H94+H95</f>
        <v>567293.80000000005</v>
      </c>
      <c r="I91" s="56"/>
      <c r="J91" s="56"/>
      <c r="K91" s="61">
        <f t="shared" si="11"/>
        <v>98.63220344820769</v>
      </c>
      <c r="L91" s="61"/>
    </row>
    <row r="92" spans="1:12" ht="25.5" customHeight="1" x14ac:dyDescent="0.25">
      <c r="A92" s="39" t="s">
        <v>182</v>
      </c>
      <c r="B92" s="57" t="s">
        <v>173</v>
      </c>
      <c r="C92" s="57"/>
      <c r="D92" s="57"/>
      <c r="E92" s="57">
        <v>319773.83</v>
      </c>
      <c r="F92" s="57"/>
      <c r="G92" s="57"/>
      <c r="H92" s="57">
        <v>311929.5</v>
      </c>
      <c r="I92" s="57"/>
      <c r="J92" s="57"/>
      <c r="K92" s="61">
        <f t="shared" si="11"/>
        <v>97.546913079159722</v>
      </c>
      <c r="L92" s="61"/>
    </row>
    <row r="93" spans="1:12" ht="25.5" customHeight="1" x14ac:dyDescent="0.25">
      <c r="A93" s="39" t="s">
        <v>182</v>
      </c>
      <c r="B93" s="57" t="s">
        <v>183</v>
      </c>
      <c r="C93" s="57"/>
      <c r="D93" s="57"/>
      <c r="E93" s="57">
        <v>247000</v>
      </c>
      <c r="F93" s="57"/>
      <c r="G93" s="57"/>
      <c r="H93" s="57">
        <v>247000</v>
      </c>
      <c r="I93" s="57"/>
      <c r="J93" s="57"/>
      <c r="K93" s="61">
        <f>H93/E93*100</f>
        <v>100</v>
      </c>
      <c r="L93" s="61"/>
    </row>
    <row r="94" spans="1:12" ht="25.5" customHeight="1" x14ac:dyDescent="0.25">
      <c r="A94" s="39" t="s">
        <v>182</v>
      </c>
      <c r="B94" s="57" t="s">
        <v>175</v>
      </c>
      <c r="C94" s="57"/>
      <c r="D94" s="57"/>
      <c r="E94" s="57">
        <v>6588</v>
      </c>
      <c r="F94" s="57"/>
      <c r="G94" s="57"/>
      <c r="H94" s="57">
        <v>6587.92</v>
      </c>
      <c r="I94" s="57"/>
      <c r="J94" s="57"/>
      <c r="K94" s="61">
        <f t="shared" ref="K94:K98" si="12">H94/E94*100</f>
        <v>99.998785670916817</v>
      </c>
      <c r="L94" s="61"/>
    </row>
    <row r="95" spans="1:12" ht="25.5" customHeight="1" x14ac:dyDescent="0.25">
      <c r="A95" s="39" t="s">
        <v>182</v>
      </c>
      <c r="B95" s="57" t="s">
        <v>184</v>
      </c>
      <c r="C95" s="57"/>
      <c r="D95" s="57"/>
      <c r="E95" s="57">
        <v>1799</v>
      </c>
      <c r="F95" s="57"/>
      <c r="G95" s="57"/>
      <c r="H95" s="57">
        <v>1776.38</v>
      </c>
      <c r="I95" s="57"/>
      <c r="J95" s="57"/>
      <c r="K95" s="61">
        <f t="shared" si="12"/>
        <v>98.742634797109503</v>
      </c>
      <c r="L95" s="61"/>
    </row>
    <row r="96" spans="1:12" s="18" customFormat="1" ht="25.5" customHeight="1" x14ac:dyDescent="0.25">
      <c r="A96" s="41" t="s">
        <v>188</v>
      </c>
      <c r="B96" s="56" t="s">
        <v>185</v>
      </c>
      <c r="C96" s="56"/>
      <c r="D96" s="56"/>
      <c r="E96" s="56">
        <f>E97</f>
        <v>106100</v>
      </c>
      <c r="F96" s="56"/>
      <c r="G96" s="56"/>
      <c r="H96" s="56">
        <f>H97</f>
        <v>64802.76</v>
      </c>
      <c r="I96" s="56"/>
      <c r="J96" s="56"/>
      <c r="K96" s="61">
        <f t="shared" si="12"/>
        <v>61.077059377945339</v>
      </c>
      <c r="L96" s="61"/>
    </row>
    <row r="97" spans="1:12" ht="25.5" customHeight="1" x14ac:dyDescent="0.25">
      <c r="A97" s="39" t="s">
        <v>189</v>
      </c>
      <c r="B97" s="57" t="s">
        <v>186</v>
      </c>
      <c r="C97" s="57"/>
      <c r="D97" s="57"/>
      <c r="E97" s="57">
        <v>106100</v>
      </c>
      <c r="F97" s="57"/>
      <c r="G97" s="57"/>
      <c r="H97" s="57">
        <f>H98+H99+H100</f>
        <v>64802.76</v>
      </c>
      <c r="I97" s="57"/>
      <c r="J97" s="57"/>
      <c r="K97" s="61">
        <f t="shared" si="12"/>
        <v>61.077059377945339</v>
      </c>
      <c r="L97" s="61"/>
    </row>
    <row r="98" spans="1:12" ht="25.5" customHeight="1" x14ac:dyDescent="0.25">
      <c r="A98" s="39" t="s">
        <v>189</v>
      </c>
      <c r="B98" s="57" t="s">
        <v>171</v>
      </c>
      <c r="C98" s="57"/>
      <c r="D98" s="57"/>
      <c r="E98" s="57">
        <v>74970</v>
      </c>
      <c r="F98" s="57"/>
      <c r="G98" s="57"/>
      <c r="H98" s="57">
        <v>46249</v>
      </c>
      <c r="I98" s="57"/>
      <c r="J98" s="57"/>
      <c r="K98" s="61">
        <f t="shared" si="12"/>
        <v>61.690009337068162</v>
      </c>
      <c r="L98" s="61"/>
    </row>
    <row r="99" spans="1:12" ht="25.5" customHeight="1" x14ac:dyDescent="0.25">
      <c r="A99" s="39" t="s">
        <v>189</v>
      </c>
      <c r="B99" s="57" t="s">
        <v>172</v>
      </c>
      <c r="C99" s="57"/>
      <c r="D99" s="57"/>
      <c r="E99" s="57">
        <v>22641</v>
      </c>
      <c r="F99" s="57"/>
      <c r="G99" s="57"/>
      <c r="H99" s="57">
        <v>13553.76</v>
      </c>
      <c r="I99" s="57"/>
      <c r="J99" s="57"/>
      <c r="K99" s="61">
        <f>H99/E99*100</f>
        <v>59.863786935206043</v>
      </c>
      <c r="L99" s="61"/>
    </row>
    <row r="100" spans="1:12" ht="25.5" customHeight="1" x14ac:dyDescent="0.25">
      <c r="A100" s="39" t="s">
        <v>189</v>
      </c>
      <c r="B100" s="57" t="s">
        <v>173</v>
      </c>
      <c r="C100" s="57"/>
      <c r="D100" s="57"/>
      <c r="E100" s="57">
        <v>7789</v>
      </c>
      <c r="F100" s="57"/>
      <c r="G100" s="57"/>
      <c r="H100" s="57">
        <v>5000</v>
      </c>
      <c r="I100" s="57"/>
      <c r="J100" s="57"/>
      <c r="K100" s="61">
        <f t="shared" ref="K100:K108" si="13">H100/E100*100</f>
        <v>64.193092823212226</v>
      </c>
      <c r="L100" s="61"/>
    </row>
    <row r="101" spans="1:12" s="18" customFormat="1" ht="25.5" customHeight="1" x14ac:dyDescent="0.25">
      <c r="A101" s="41" t="s">
        <v>187</v>
      </c>
      <c r="B101" s="56" t="s">
        <v>190</v>
      </c>
      <c r="C101" s="56"/>
      <c r="D101" s="56"/>
      <c r="E101" s="56">
        <f>E102</f>
        <v>413237.3</v>
      </c>
      <c r="F101" s="56"/>
      <c r="G101" s="56"/>
      <c r="H101" s="56">
        <f>H102</f>
        <v>287518.40000000002</v>
      </c>
      <c r="I101" s="56"/>
      <c r="J101" s="56"/>
      <c r="K101" s="61">
        <f t="shared" si="13"/>
        <v>69.577068672164884</v>
      </c>
      <c r="L101" s="61"/>
    </row>
    <row r="102" spans="1:12" ht="25.5" customHeight="1" x14ac:dyDescent="0.25">
      <c r="A102" s="39" t="s">
        <v>191</v>
      </c>
      <c r="B102" s="57" t="s">
        <v>192</v>
      </c>
      <c r="C102" s="57"/>
      <c r="D102" s="57"/>
      <c r="E102" s="57">
        <f>E103+E106+E107</f>
        <v>413237.3</v>
      </c>
      <c r="F102" s="57"/>
      <c r="G102" s="57"/>
      <c r="H102" s="57">
        <f>H103+H106+H107</f>
        <v>287518.40000000002</v>
      </c>
      <c r="I102" s="57"/>
      <c r="J102" s="57"/>
      <c r="K102" s="61">
        <f t="shared" si="13"/>
        <v>69.577068672164884</v>
      </c>
      <c r="L102" s="61"/>
    </row>
    <row r="103" spans="1:12" ht="25.5" customHeight="1" x14ac:dyDescent="0.25">
      <c r="A103" s="39" t="s">
        <v>191</v>
      </c>
      <c r="B103" s="57" t="s">
        <v>193</v>
      </c>
      <c r="C103" s="57"/>
      <c r="D103" s="57"/>
      <c r="E103" s="57">
        <f>E104+E105</f>
        <v>260207</v>
      </c>
      <c r="F103" s="57"/>
      <c r="G103" s="57"/>
      <c r="H103" s="57">
        <f>H104+H105</f>
        <v>239191.88</v>
      </c>
      <c r="I103" s="57"/>
      <c r="J103" s="57"/>
      <c r="K103" s="61">
        <f t="shared" si="13"/>
        <v>91.92369152251861</v>
      </c>
      <c r="L103" s="61"/>
    </row>
    <row r="104" spans="1:12" ht="25.5" customHeight="1" x14ac:dyDescent="0.25">
      <c r="A104" s="39" t="s">
        <v>191</v>
      </c>
      <c r="B104" s="57" t="s">
        <v>173</v>
      </c>
      <c r="C104" s="57"/>
      <c r="D104" s="57"/>
      <c r="E104" s="57">
        <v>123461</v>
      </c>
      <c r="F104" s="57"/>
      <c r="G104" s="57"/>
      <c r="H104" s="57">
        <v>123381.88</v>
      </c>
      <c r="I104" s="57"/>
      <c r="J104" s="57"/>
      <c r="K104" s="61">
        <f t="shared" si="13"/>
        <v>99.935914985299007</v>
      </c>
      <c r="L104" s="61"/>
    </row>
    <row r="105" spans="1:12" ht="25.5" customHeight="1" x14ac:dyDescent="0.25">
      <c r="A105" s="39" t="s">
        <v>191</v>
      </c>
      <c r="B105" s="57" t="s">
        <v>174</v>
      </c>
      <c r="C105" s="57"/>
      <c r="D105" s="57"/>
      <c r="E105" s="57">
        <v>136746</v>
      </c>
      <c r="F105" s="57"/>
      <c r="G105" s="57"/>
      <c r="H105" s="57">
        <v>115810</v>
      </c>
      <c r="I105" s="57"/>
      <c r="J105" s="57"/>
      <c r="K105" s="61">
        <f t="shared" si="13"/>
        <v>84.689862957600226</v>
      </c>
      <c r="L105" s="61"/>
    </row>
    <row r="106" spans="1:12" ht="25.5" customHeight="1" x14ac:dyDescent="0.25">
      <c r="A106" s="39" t="s">
        <v>191</v>
      </c>
      <c r="B106" s="57" t="s">
        <v>195</v>
      </c>
      <c r="C106" s="57"/>
      <c r="D106" s="57"/>
      <c r="E106" s="57">
        <v>1515.15</v>
      </c>
      <c r="F106" s="57"/>
      <c r="G106" s="57"/>
      <c r="H106" s="57">
        <v>1515.15</v>
      </c>
      <c r="I106" s="57"/>
      <c r="J106" s="57"/>
      <c r="K106" s="61">
        <f t="shared" si="13"/>
        <v>100</v>
      </c>
      <c r="L106" s="61"/>
    </row>
    <row r="107" spans="1:12" ht="25.5" customHeight="1" x14ac:dyDescent="0.25">
      <c r="A107" s="39" t="s">
        <v>191</v>
      </c>
      <c r="B107" s="57" t="s">
        <v>194</v>
      </c>
      <c r="C107" s="57"/>
      <c r="D107" s="57"/>
      <c r="E107" s="57">
        <v>151515.15</v>
      </c>
      <c r="F107" s="57"/>
      <c r="G107" s="57"/>
      <c r="H107" s="57">
        <v>46811.37</v>
      </c>
      <c r="I107" s="57"/>
      <c r="J107" s="57"/>
      <c r="K107" s="61">
        <f t="shared" si="13"/>
        <v>30.895504508955046</v>
      </c>
      <c r="L107" s="61"/>
    </row>
    <row r="108" spans="1:12" ht="25.5" customHeight="1" x14ac:dyDescent="0.25">
      <c r="A108" s="41" t="s">
        <v>104</v>
      </c>
      <c r="B108" s="56" t="s">
        <v>105</v>
      </c>
      <c r="C108" s="56"/>
      <c r="D108" s="56"/>
      <c r="E108" s="56">
        <f>E109+E111</f>
        <v>277611</v>
      </c>
      <c r="F108" s="56"/>
      <c r="G108" s="56"/>
      <c r="H108" s="56">
        <f>H109+H111</f>
        <v>122823.11</v>
      </c>
      <c r="I108" s="56"/>
      <c r="J108" s="56"/>
      <c r="K108" s="61">
        <f t="shared" si="13"/>
        <v>44.242883026969395</v>
      </c>
      <c r="L108" s="61"/>
    </row>
    <row r="109" spans="1:12" ht="25.5" customHeight="1" x14ac:dyDescent="0.25">
      <c r="A109" s="39" t="s">
        <v>197</v>
      </c>
      <c r="B109" s="57" t="s">
        <v>196</v>
      </c>
      <c r="C109" s="57"/>
      <c r="D109" s="57"/>
      <c r="E109" s="57">
        <f>E110</f>
        <v>56321</v>
      </c>
      <c r="F109" s="57"/>
      <c r="G109" s="57"/>
      <c r="H109" s="57">
        <f>H110</f>
        <v>37546.720000000001</v>
      </c>
      <c r="I109" s="57"/>
      <c r="J109" s="57"/>
      <c r="K109" s="61">
        <f>H109/E109*100</f>
        <v>66.665577670851022</v>
      </c>
      <c r="L109" s="61"/>
    </row>
    <row r="110" spans="1:12" ht="25.5" customHeight="1" x14ac:dyDescent="0.25">
      <c r="A110" s="39" t="s">
        <v>197</v>
      </c>
      <c r="B110" s="57" t="s">
        <v>173</v>
      </c>
      <c r="C110" s="57"/>
      <c r="D110" s="57"/>
      <c r="E110" s="57">
        <v>56321</v>
      </c>
      <c r="F110" s="57"/>
      <c r="G110" s="57"/>
      <c r="H110" s="57">
        <v>37546.720000000001</v>
      </c>
      <c r="I110" s="57"/>
      <c r="J110" s="57"/>
      <c r="K110" s="61">
        <f t="shared" ref="K110:K112" si="14">H110/E110*100</f>
        <v>66.665577670851022</v>
      </c>
      <c r="L110" s="61"/>
    </row>
    <row r="111" spans="1:12" ht="25.5" customHeight="1" x14ac:dyDescent="0.25">
      <c r="A111" s="39" t="s">
        <v>106</v>
      </c>
      <c r="B111" s="57" t="s">
        <v>198</v>
      </c>
      <c r="C111" s="57"/>
      <c r="D111" s="57"/>
      <c r="E111" s="57">
        <f>E112+E113+E114+E115</f>
        <v>221290</v>
      </c>
      <c r="F111" s="57"/>
      <c r="G111" s="57"/>
      <c r="H111" s="57">
        <f>H112+H113+H114+H115</f>
        <v>85276.39</v>
      </c>
      <c r="I111" s="57"/>
      <c r="J111" s="57"/>
      <c r="K111" s="61">
        <f t="shared" si="14"/>
        <v>38.536034163315108</v>
      </c>
      <c r="L111" s="61"/>
    </row>
    <row r="112" spans="1:12" ht="25.5" customHeight="1" x14ac:dyDescent="0.25">
      <c r="A112" s="39" t="s">
        <v>106</v>
      </c>
      <c r="B112" s="57" t="s">
        <v>199</v>
      </c>
      <c r="C112" s="57"/>
      <c r="D112" s="57"/>
      <c r="E112" s="57">
        <v>100</v>
      </c>
      <c r="F112" s="57"/>
      <c r="G112" s="57"/>
      <c r="H112" s="57"/>
      <c r="I112" s="57"/>
      <c r="J112" s="57"/>
      <c r="K112" s="61">
        <f t="shared" si="14"/>
        <v>0</v>
      </c>
      <c r="L112" s="61"/>
    </row>
    <row r="113" spans="1:12" ht="25.5" customHeight="1" x14ac:dyDescent="0.25">
      <c r="A113" s="39" t="s">
        <v>106</v>
      </c>
      <c r="B113" s="57" t="s">
        <v>200</v>
      </c>
      <c r="C113" s="57"/>
      <c r="D113" s="57"/>
      <c r="E113" s="57">
        <v>31746</v>
      </c>
      <c r="F113" s="57"/>
      <c r="G113" s="57"/>
      <c r="H113" s="57">
        <v>18738.29</v>
      </c>
      <c r="I113" s="57"/>
      <c r="J113" s="57"/>
      <c r="K113" s="61">
        <f>H113/E113*100</f>
        <v>59.025672525672526</v>
      </c>
      <c r="L113" s="61"/>
    </row>
    <row r="114" spans="1:12" ht="25.5" customHeight="1" x14ac:dyDescent="0.25">
      <c r="A114" s="39" t="s">
        <v>106</v>
      </c>
      <c r="B114" s="57" t="s">
        <v>195</v>
      </c>
      <c r="C114" s="57"/>
      <c r="D114" s="57"/>
      <c r="E114" s="57">
        <v>17222</v>
      </c>
      <c r="F114" s="57"/>
      <c r="G114" s="57"/>
      <c r="H114" s="57">
        <v>17222</v>
      </c>
      <c r="I114" s="57"/>
      <c r="J114" s="57"/>
      <c r="K114" s="61">
        <f t="shared" ref="K114:K115" si="15">H114/E114*100</f>
        <v>100</v>
      </c>
      <c r="L114" s="61"/>
    </row>
    <row r="115" spans="1:12" ht="25.5" customHeight="1" x14ac:dyDescent="0.25">
      <c r="A115" s="39" t="s">
        <v>106</v>
      </c>
      <c r="B115" s="57" t="s">
        <v>201</v>
      </c>
      <c r="C115" s="57"/>
      <c r="D115" s="57"/>
      <c r="E115" s="57">
        <v>172222</v>
      </c>
      <c r="F115" s="57"/>
      <c r="G115" s="57"/>
      <c r="H115" s="57">
        <v>49316.1</v>
      </c>
      <c r="I115" s="57"/>
      <c r="J115" s="57"/>
      <c r="K115" s="61">
        <f t="shared" si="15"/>
        <v>28.63519178734424</v>
      </c>
      <c r="L115" s="61"/>
    </row>
    <row r="116" spans="1:12" ht="25.5" hidden="1" customHeight="1" thickBot="1" x14ac:dyDescent="0.3">
      <c r="A116" s="39"/>
      <c r="B116" s="57"/>
      <c r="C116" s="57"/>
      <c r="D116" s="57"/>
      <c r="E116" s="57"/>
      <c r="F116" s="57"/>
      <c r="G116" s="57"/>
      <c r="H116" s="57"/>
      <c r="I116" s="57"/>
      <c r="J116" s="57"/>
      <c r="K116" s="62"/>
      <c r="L116" s="62"/>
    </row>
    <row r="117" spans="1:12" ht="25.5" hidden="1" customHeight="1" thickBot="1" x14ac:dyDescent="0.3">
      <c r="A117" s="39"/>
      <c r="B117" s="57"/>
      <c r="C117" s="57"/>
      <c r="D117" s="57"/>
      <c r="E117" s="57"/>
      <c r="F117" s="57"/>
      <c r="G117" s="57"/>
      <c r="H117" s="57"/>
      <c r="I117" s="57"/>
      <c r="J117" s="57"/>
      <c r="K117" s="62"/>
      <c r="L117" s="62"/>
    </row>
    <row r="118" spans="1:12" ht="25.5" hidden="1" customHeight="1" thickBot="1" x14ac:dyDescent="0.3">
      <c r="A118" s="39"/>
      <c r="B118" s="57"/>
      <c r="C118" s="57"/>
      <c r="D118" s="57"/>
      <c r="E118" s="57"/>
      <c r="F118" s="57"/>
      <c r="G118" s="57"/>
      <c r="H118" s="57"/>
      <c r="I118" s="57"/>
      <c r="J118" s="57"/>
      <c r="K118" s="62"/>
      <c r="L118" s="62"/>
    </row>
    <row r="119" spans="1:12" ht="25.5" hidden="1" customHeight="1" thickBot="1" x14ac:dyDescent="0.3">
      <c r="A119" s="41"/>
      <c r="B119" s="56"/>
      <c r="C119" s="56"/>
      <c r="D119" s="56"/>
      <c r="E119" s="35"/>
      <c r="F119" s="35"/>
      <c r="G119" s="35"/>
      <c r="H119" s="35"/>
      <c r="I119" s="35"/>
      <c r="J119" s="35"/>
      <c r="K119" s="34"/>
      <c r="L119" s="34"/>
    </row>
    <row r="120" spans="1:12" ht="25.5" hidden="1" customHeight="1" thickBot="1" x14ac:dyDescent="0.3">
      <c r="A120" s="39"/>
      <c r="B120" s="57"/>
      <c r="C120" s="57"/>
      <c r="D120" s="57"/>
      <c r="E120" s="33"/>
      <c r="F120" s="33"/>
      <c r="G120" s="33"/>
      <c r="H120" s="33"/>
      <c r="I120" s="33"/>
      <c r="J120" s="33"/>
      <c r="K120" s="37"/>
      <c r="L120" s="34"/>
    </row>
    <row r="121" spans="1:12" ht="25.5" hidden="1" customHeight="1" thickBot="1" x14ac:dyDescent="0.3">
      <c r="A121" s="39"/>
      <c r="B121" s="57"/>
      <c r="C121" s="57"/>
      <c r="D121" s="57"/>
      <c r="E121" s="33"/>
      <c r="F121" s="33"/>
      <c r="G121" s="33"/>
      <c r="H121" s="33"/>
      <c r="I121" s="33"/>
      <c r="J121" s="33"/>
      <c r="K121" s="37"/>
      <c r="L121" s="34"/>
    </row>
    <row r="122" spans="1:12" ht="25.5" customHeight="1" x14ac:dyDescent="0.25">
      <c r="A122" s="41">
        <v>800</v>
      </c>
      <c r="B122" s="56" t="s">
        <v>107</v>
      </c>
      <c r="C122" s="56"/>
      <c r="D122" s="56"/>
      <c r="E122" s="56">
        <f>E123</f>
        <v>1759726.19</v>
      </c>
      <c r="F122" s="56"/>
      <c r="G122" s="56"/>
      <c r="H122" s="56">
        <f>H123</f>
        <v>1343123.72</v>
      </c>
      <c r="I122" s="56"/>
      <c r="J122" s="56"/>
      <c r="K122" s="61">
        <f>H122/E122*100</f>
        <v>76.325722014741388</v>
      </c>
      <c r="L122" s="61"/>
    </row>
    <row r="123" spans="1:12" ht="25.5" customHeight="1" x14ac:dyDescent="0.25">
      <c r="A123" s="39" t="s">
        <v>108</v>
      </c>
      <c r="B123" s="57" t="s">
        <v>109</v>
      </c>
      <c r="C123" s="57"/>
      <c r="D123" s="57"/>
      <c r="E123" s="56">
        <f>E124+E125+E126+E127+E128+E129</f>
        <v>1759726.19</v>
      </c>
      <c r="F123" s="56"/>
      <c r="G123" s="56"/>
      <c r="H123" s="56">
        <f>H124+H125+H126+H127+H128+H129</f>
        <v>1343123.72</v>
      </c>
      <c r="I123" s="56"/>
      <c r="J123" s="56"/>
      <c r="K123" s="61">
        <f>H123/E123*100</f>
        <v>76.325722014741388</v>
      </c>
      <c r="L123" s="61"/>
    </row>
    <row r="124" spans="1:12" ht="25.5" customHeight="1" x14ac:dyDescent="0.25">
      <c r="A124" s="39">
        <v>801</v>
      </c>
      <c r="B124" s="57" t="s">
        <v>110</v>
      </c>
      <c r="C124" s="57"/>
      <c r="D124" s="57"/>
      <c r="E124" s="57">
        <v>760000</v>
      </c>
      <c r="F124" s="57"/>
      <c r="G124" s="57"/>
      <c r="H124" s="57">
        <v>559519.65</v>
      </c>
      <c r="I124" s="57"/>
      <c r="J124" s="57"/>
      <c r="K124" s="61">
        <f t="shared" ref="K124:K130" si="16">H124/E124*100</f>
        <v>73.621006578947373</v>
      </c>
      <c r="L124" s="61"/>
    </row>
    <row r="125" spans="1:12" ht="25.5" customHeight="1" x14ac:dyDescent="0.25">
      <c r="A125" s="39">
        <v>801</v>
      </c>
      <c r="B125" s="57" t="s">
        <v>102</v>
      </c>
      <c r="C125" s="57"/>
      <c r="D125" s="57"/>
      <c r="E125" s="57">
        <v>229520</v>
      </c>
      <c r="F125" s="57"/>
      <c r="G125" s="57"/>
      <c r="H125" s="57">
        <v>149986.98000000001</v>
      </c>
      <c r="I125" s="57"/>
      <c r="J125" s="57"/>
      <c r="K125" s="61">
        <f t="shared" si="16"/>
        <v>65.348109097246436</v>
      </c>
      <c r="L125" s="61"/>
    </row>
    <row r="126" spans="1:12" ht="25.5" customHeight="1" x14ac:dyDescent="0.25">
      <c r="A126" s="39">
        <v>801</v>
      </c>
      <c r="B126" s="57" t="s">
        <v>101</v>
      </c>
      <c r="C126" s="57"/>
      <c r="D126" s="57"/>
      <c r="E126" s="57">
        <v>499200</v>
      </c>
      <c r="F126" s="57"/>
      <c r="G126" s="57"/>
      <c r="H126" s="57">
        <v>496113.4</v>
      </c>
      <c r="I126" s="57"/>
      <c r="J126" s="57"/>
      <c r="K126" s="61">
        <f t="shared" si="16"/>
        <v>99.381690705128207</v>
      </c>
      <c r="L126" s="61"/>
    </row>
    <row r="127" spans="1:12" ht="25.5" customHeight="1" x14ac:dyDescent="0.25">
      <c r="A127" s="39">
        <v>801</v>
      </c>
      <c r="B127" s="57" t="s">
        <v>103</v>
      </c>
      <c r="C127" s="57"/>
      <c r="D127" s="57"/>
      <c r="E127" s="57">
        <v>213181</v>
      </c>
      <c r="F127" s="57"/>
      <c r="G127" s="57"/>
      <c r="H127" s="57">
        <v>79678.53</v>
      </c>
      <c r="I127" s="57"/>
      <c r="J127" s="57"/>
      <c r="K127" s="61">
        <f t="shared" si="16"/>
        <v>37.375999737312426</v>
      </c>
      <c r="L127" s="61"/>
    </row>
    <row r="128" spans="1:12" ht="25.5" customHeight="1" x14ac:dyDescent="0.25">
      <c r="A128" s="39">
        <v>801</v>
      </c>
      <c r="B128" s="57" t="s">
        <v>202</v>
      </c>
      <c r="C128" s="57"/>
      <c r="D128" s="57"/>
      <c r="E128" s="57">
        <v>56818.19</v>
      </c>
      <c r="F128" s="57"/>
      <c r="G128" s="57"/>
      <c r="H128" s="57">
        <v>56818.19</v>
      </c>
      <c r="I128" s="57"/>
      <c r="J128" s="57"/>
      <c r="K128" s="61">
        <f t="shared" si="16"/>
        <v>100</v>
      </c>
      <c r="L128" s="61"/>
    </row>
    <row r="129" spans="1:12" ht="25.5" customHeight="1" x14ac:dyDescent="0.25">
      <c r="A129" s="39">
        <v>801</v>
      </c>
      <c r="B129" s="57" t="s">
        <v>100</v>
      </c>
      <c r="C129" s="57"/>
      <c r="D129" s="57"/>
      <c r="E129" s="57">
        <v>1007</v>
      </c>
      <c r="F129" s="57"/>
      <c r="G129" s="57"/>
      <c r="H129" s="57">
        <v>1006.97</v>
      </c>
      <c r="I129" s="57"/>
      <c r="J129" s="57"/>
      <c r="K129" s="61">
        <f t="shared" si="16"/>
        <v>99.997020854021841</v>
      </c>
      <c r="L129" s="61"/>
    </row>
    <row r="130" spans="1:12" s="18" customFormat="1" ht="25.5" customHeight="1" x14ac:dyDescent="0.25">
      <c r="A130" s="41">
        <v>1000</v>
      </c>
      <c r="B130" s="56" t="s">
        <v>111</v>
      </c>
      <c r="C130" s="56"/>
      <c r="D130" s="56"/>
      <c r="E130" s="56">
        <f>E135+E138+E137+E136</f>
        <v>8636798</v>
      </c>
      <c r="F130" s="56"/>
      <c r="G130" s="56"/>
      <c r="H130" s="56">
        <f>H135+H138+H137+H136</f>
        <v>7886798</v>
      </c>
      <c r="I130" s="56"/>
      <c r="J130" s="56"/>
      <c r="K130" s="61">
        <f t="shared" si="16"/>
        <v>91.316226221801173</v>
      </c>
      <c r="L130" s="61"/>
    </row>
    <row r="131" spans="1:12" ht="25.5" hidden="1" customHeight="1" thickBot="1" x14ac:dyDescent="0.3">
      <c r="A131" s="39">
        <v>1003</v>
      </c>
      <c r="B131" s="57" t="s">
        <v>112</v>
      </c>
      <c r="C131" s="57"/>
      <c r="D131" s="57"/>
      <c r="E131" s="56"/>
      <c r="F131" s="56"/>
      <c r="G131" s="56"/>
      <c r="H131" s="56"/>
      <c r="I131" s="56"/>
      <c r="J131" s="56"/>
      <c r="K131" s="61" t="e">
        <f>H131/E131*100</f>
        <v>#DIV/0!</v>
      </c>
      <c r="L131" s="61"/>
    </row>
    <row r="132" spans="1:12" ht="25.5" hidden="1" customHeight="1" thickBot="1" x14ac:dyDescent="0.3">
      <c r="A132" s="39">
        <v>1003</v>
      </c>
      <c r="B132" s="57" t="s">
        <v>113</v>
      </c>
      <c r="C132" s="57"/>
      <c r="D132" s="57"/>
      <c r="E132" s="56"/>
      <c r="F132" s="56"/>
      <c r="G132" s="56"/>
      <c r="H132" s="56"/>
      <c r="I132" s="56"/>
      <c r="J132" s="56"/>
      <c r="K132" s="61" t="e">
        <f>H132/E132*100</f>
        <v>#DIV/0!</v>
      </c>
      <c r="L132" s="61"/>
    </row>
    <row r="133" spans="1:12" ht="25.5" hidden="1" customHeight="1" thickBot="1" x14ac:dyDescent="0.3">
      <c r="A133" s="39">
        <v>1003</v>
      </c>
      <c r="B133" s="57" t="s">
        <v>114</v>
      </c>
      <c r="C133" s="57"/>
      <c r="D133" s="57"/>
      <c r="E133" s="56"/>
      <c r="F133" s="56"/>
      <c r="G133" s="56"/>
      <c r="H133" s="56"/>
      <c r="I133" s="56"/>
      <c r="J133" s="56"/>
      <c r="K133" s="61" t="e">
        <f t="shared" ref="K133:K141" si="17">H133/E133*100</f>
        <v>#DIV/0!</v>
      </c>
      <c r="L133" s="61"/>
    </row>
    <row r="134" spans="1:12" ht="25.5" hidden="1" customHeight="1" thickBot="1" x14ac:dyDescent="0.3">
      <c r="A134" s="39">
        <v>1003</v>
      </c>
      <c r="B134" s="57" t="s">
        <v>115</v>
      </c>
      <c r="C134" s="57"/>
      <c r="D134" s="57"/>
      <c r="E134" s="56"/>
      <c r="F134" s="56"/>
      <c r="G134" s="56"/>
      <c r="H134" s="56"/>
      <c r="I134" s="56"/>
      <c r="J134" s="56"/>
      <c r="K134" s="61" t="e">
        <f t="shared" si="17"/>
        <v>#DIV/0!</v>
      </c>
      <c r="L134" s="61"/>
    </row>
    <row r="135" spans="1:12" ht="25.5" customHeight="1" x14ac:dyDescent="0.25">
      <c r="A135" s="39">
        <v>1003</v>
      </c>
      <c r="B135" s="57" t="s">
        <v>203</v>
      </c>
      <c r="C135" s="57"/>
      <c r="D135" s="57"/>
      <c r="E135" s="56">
        <v>810957</v>
      </c>
      <c r="F135" s="56"/>
      <c r="G135" s="56"/>
      <c r="H135" s="56">
        <v>60957</v>
      </c>
      <c r="I135" s="56"/>
      <c r="J135" s="56"/>
      <c r="K135" s="61">
        <f t="shared" si="17"/>
        <v>7.5166747435437387</v>
      </c>
      <c r="L135" s="61"/>
    </row>
    <row r="136" spans="1:12" ht="25.5" customHeight="1" x14ac:dyDescent="0.25">
      <c r="A136" s="39">
        <v>1002</v>
      </c>
      <c r="B136" s="75" t="s">
        <v>211</v>
      </c>
      <c r="C136" s="76"/>
      <c r="D136" s="77"/>
      <c r="E136" s="78">
        <v>52722.8</v>
      </c>
      <c r="F136" s="79"/>
      <c r="G136" s="80"/>
      <c r="H136" s="78">
        <v>52722.8</v>
      </c>
      <c r="I136" s="79"/>
      <c r="J136" s="80"/>
      <c r="K136" s="61">
        <f t="shared" ref="K136:K137" si="18">H136/E136*100</f>
        <v>100</v>
      </c>
      <c r="L136" s="61"/>
    </row>
    <row r="137" spans="1:12" ht="25.5" customHeight="1" x14ac:dyDescent="0.25">
      <c r="A137" s="39">
        <v>1003</v>
      </c>
      <c r="B137" s="75" t="s">
        <v>211</v>
      </c>
      <c r="C137" s="76"/>
      <c r="D137" s="77"/>
      <c r="E137" s="78">
        <v>474505.2</v>
      </c>
      <c r="F137" s="79"/>
      <c r="G137" s="80"/>
      <c r="H137" s="78">
        <v>474505.2</v>
      </c>
      <c r="I137" s="79"/>
      <c r="J137" s="80"/>
      <c r="K137" s="61">
        <f t="shared" si="18"/>
        <v>100</v>
      </c>
      <c r="L137" s="61"/>
    </row>
    <row r="138" spans="1:12" s="17" customFormat="1" ht="25.5" customHeight="1" x14ac:dyDescent="0.25">
      <c r="A138" s="42">
        <v>1003</v>
      </c>
      <c r="B138" s="66" t="s">
        <v>116</v>
      </c>
      <c r="C138" s="66"/>
      <c r="D138" s="66"/>
      <c r="E138" s="71">
        <v>7298613</v>
      </c>
      <c r="F138" s="71"/>
      <c r="G138" s="71"/>
      <c r="H138" s="71">
        <v>7298613</v>
      </c>
      <c r="I138" s="71"/>
      <c r="J138" s="71"/>
      <c r="K138" s="61">
        <f t="shared" si="17"/>
        <v>100</v>
      </c>
      <c r="L138" s="61"/>
    </row>
    <row r="139" spans="1:12" ht="25.5" hidden="1" customHeight="1" thickBot="1" x14ac:dyDescent="0.3">
      <c r="A139" s="41">
        <v>1100</v>
      </c>
      <c r="B139" s="56" t="s">
        <v>117</v>
      </c>
      <c r="C139" s="56"/>
      <c r="D139" s="56"/>
      <c r="E139" s="56"/>
      <c r="F139" s="56"/>
      <c r="G139" s="56"/>
      <c r="H139" s="56"/>
      <c r="I139" s="56"/>
      <c r="J139" s="56"/>
      <c r="K139" s="61" t="e">
        <f t="shared" si="17"/>
        <v>#DIV/0!</v>
      </c>
      <c r="L139" s="61"/>
    </row>
    <row r="140" spans="1:12" ht="25.5" hidden="1" customHeight="1" thickBot="1" x14ac:dyDescent="0.3">
      <c r="A140" s="39">
        <v>1101</v>
      </c>
      <c r="B140" s="57" t="s">
        <v>118</v>
      </c>
      <c r="C140" s="57"/>
      <c r="D140" s="57"/>
      <c r="E140" s="56"/>
      <c r="F140" s="56"/>
      <c r="G140" s="56"/>
      <c r="H140" s="56"/>
      <c r="I140" s="56"/>
      <c r="J140" s="56"/>
      <c r="K140" s="61" t="e">
        <f t="shared" si="17"/>
        <v>#DIV/0!</v>
      </c>
      <c r="L140" s="61"/>
    </row>
    <row r="141" spans="1:12" ht="25.5" customHeight="1" x14ac:dyDescent="0.25">
      <c r="A141" s="33"/>
      <c r="B141" s="56" t="s">
        <v>119</v>
      </c>
      <c r="C141" s="56"/>
      <c r="D141" s="56"/>
      <c r="E141" s="56">
        <f>E77+E96+E101+E108+E122+E130</f>
        <v>13789306.32</v>
      </c>
      <c r="F141" s="56"/>
      <c r="G141" s="56"/>
      <c r="H141" s="56">
        <f>H77+H96+H101+H108+H122+H130</f>
        <v>11700793.1</v>
      </c>
      <c r="I141" s="56"/>
      <c r="J141" s="56"/>
      <c r="K141" s="61">
        <f t="shared" si="17"/>
        <v>84.854109615573464</v>
      </c>
      <c r="L141" s="61"/>
    </row>
    <row r="142" spans="1:12" ht="25.5" customHeight="1" x14ac:dyDescent="0.25">
      <c r="A142" s="41" t="s">
        <v>120</v>
      </c>
      <c r="B142" s="57" t="s">
        <v>121</v>
      </c>
      <c r="C142" s="57"/>
      <c r="D142" s="57"/>
      <c r="E142" s="58"/>
      <c r="F142" s="59"/>
      <c r="G142" s="60"/>
      <c r="H142" s="57">
        <v>33354.339999999997</v>
      </c>
      <c r="I142" s="57"/>
      <c r="J142" s="57"/>
      <c r="K142" s="38"/>
      <c r="L142" s="35"/>
    </row>
    <row r="143" spans="1:12" ht="25.5" customHeight="1" x14ac:dyDescent="0.25">
      <c r="A143" s="41" t="s">
        <v>122</v>
      </c>
      <c r="B143" s="57" t="s">
        <v>123</v>
      </c>
      <c r="C143" s="57"/>
      <c r="D143" s="57"/>
      <c r="E143" s="58"/>
      <c r="F143" s="59"/>
      <c r="G143" s="60"/>
      <c r="H143" s="58"/>
      <c r="I143" s="59"/>
      <c r="J143" s="60"/>
      <c r="K143" s="38"/>
      <c r="L143" s="35"/>
    </row>
    <row r="144" spans="1:12" ht="1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5"/>
    </row>
    <row r="145" spans="1:24" ht="15" customHeight="1" x14ac:dyDescent="0.25">
      <c r="A145" s="5"/>
    </row>
    <row r="146" spans="1:24" ht="15" customHeight="1" x14ac:dyDescent="0.25">
      <c r="A146" s="6"/>
    </row>
    <row r="147" spans="1:24" ht="15" customHeight="1" x14ac:dyDescent="0.25">
      <c r="A147" s="7" t="s">
        <v>124</v>
      </c>
    </row>
    <row r="148" spans="1:24" ht="15" customHeight="1" x14ac:dyDescent="0.25">
      <c r="A148" s="7" t="s">
        <v>125</v>
      </c>
    </row>
    <row r="149" spans="1:24" ht="15" customHeight="1" x14ac:dyDescent="0.25">
      <c r="A149" s="16" t="s">
        <v>204</v>
      </c>
    </row>
    <row r="150" spans="1:24" ht="15" customHeight="1" x14ac:dyDescent="0.25">
      <c r="A150" s="8"/>
    </row>
    <row r="151" spans="1:24" ht="15" customHeight="1" x14ac:dyDescent="0.25">
      <c r="A151" s="8" t="s">
        <v>126</v>
      </c>
    </row>
    <row r="152" spans="1:24" ht="15" customHeight="1" x14ac:dyDescent="0.25">
      <c r="A152" s="8"/>
    </row>
    <row r="153" spans="1:24" ht="15" customHeight="1" x14ac:dyDescent="0.25">
      <c r="A153" s="8" t="s">
        <v>213</v>
      </c>
    </row>
    <row r="154" spans="1:24" ht="15" customHeight="1" x14ac:dyDescent="0.25">
      <c r="A154" s="9"/>
    </row>
    <row r="155" spans="1:24" ht="15" customHeight="1" x14ac:dyDescent="0.25">
      <c r="A155" s="9"/>
    </row>
    <row r="156" spans="1:24" ht="15" customHeight="1" x14ac:dyDescent="0.25">
      <c r="A156" s="69" t="s">
        <v>124</v>
      </c>
      <c r="B156" s="69"/>
      <c r="C156" s="69"/>
      <c r="D156" s="69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</row>
    <row r="157" spans="1:24" ht="15" customHeight="1" x14ac:dyDescent="0.25">
      <c r="A157" s="69" t="s">
        <v>127</v>
      </c>
      <c r="B157" s="69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</row>
    <row r="158" spans="1:24" ht="15" customHeight="1" x14ac:dyDescent="0.25">
      <c r="A158" s="69" t="s">
        <v>206</v>
      </c>
      <c r="B158" s="69"/>
      <c r="C158" s="69"/>
      <c r="D158" s="69"/>
      <c r="E158" s="69"/>
      <c r="F158" s="69"/>
      <c r="G158" s="69"/>
      <c r="H158" s="69"/>
      <c r="I158" s="69"/>
      <c r="J158" s="69"/>
      <c r="K158" s="69"/>
      <c r="L158" s="69"/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</row>
    <row r="159" spans="1:24" ht="15" customHeight="1" x14ac:dyDescent="0.25">
      <c r="A159" s="7"/>
    </row>
    <row r="160" spans="1:24" ht="157.5" customHeight="1" x14ac:dyDescent="0.25">
      <c r="A160" s="70" t="s">
        <v>128</v>
      </c>
      <c r="B160" s="70"/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</row>
    <row r="161" spans="1:31" ht="15" customHeight="1" x14ac:dyDescent="0.25">
      <c r="A161" s="10"/>
    </row>
    <row r="162" spans="1:31" ht="15" customHeight="1" x14ac:dyDescent="0.25">
      <c r="A162" s="10"/>
    </row>
    <row r="163" spans="1:31" ht="110.25" customHeight="1" x14ac:dyDescent="0.25">
      <c r="A163" s="70" t="s">
        <v>212</v>
      </c>
      <c r="B163" s="70"/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</row>
    <row r="164" spans="1:31" ht="15" customHeight="1" x14ac:dyDescent="0.25">
      <c r="A164" s="1"/>
    </row>
    <row r="165" spans="1:31" ht="15" customHeight="1" x14ac:dyDescent="0.25">
      <c r="A165" s="11"/>
    </row>
    <row r="166" spans="1:31" ht="15" customHeight="1" x14ac:dyDescent="0.25">
      <c r="A166" s="67" t="s">
        <v>129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12"/>
      <c r="Z166" s="12"/>
      <c r="AA166" s="12"/>
      <c r="AB166" s="12"/>
      <c r="AC166" s="12"/>
      <c r="AD166" s="12"/>
      <c r="AE166" s="12"/>
    </row>
    <row r="167" spans="1:31" ht="15" customHeight="1" x14ac:dyDescent="0.25">
      <c r="A167" s="67" t="s">
        <v>130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12"/>
      <c r="Z167" s="12"/>
      <c r="AA167" s="12"/>
      <c r="AB167" s="12"/>
      <c r="AC167" s="12"/>
      <c r="AD167" s="12"/>
      <c r="AE167" s="12"/>
    </row>
    <row r="168" spans="1:31" ht="15" customHeight="1" x14ac:dyDescent="0.25">
      <c r="A168" s="67" t="s">
        <v>205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12"/>
      <c r="Z168" s="12"/>
      <c r="AA168" s="12"/>
      <c r="AB168" s="12"/>
      <c r="AC168" s="12"/>
      <c r="AD168" s="12"/>
      <c r="AE168" s="12"/>
    </row>
    <row r="169" spans="1:31" ht="15" customHeight="1" x14ac:dyDescent="0.25">
      <c r="A169" s="68" t="s">
        <v>131</v>
      </c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12"/>
      <c r="Z169" s="12"/>
      <c r="AA169" s="12"/>
      <c r="AB169" s="12"/>
      <c r="AC169" s="12"/>
      <c r="AD169" s="12"/>
      <c r="AE169" s="12"/>
    </row>
    <row r="170" spans="1:31" ht="15" customHeight="1" x14ac:dyDescent="0.25">
      <c r="A170" s="68" t="s">
        <v>132</v>
      </c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12"/>
      <c r="Z170" s="12"/>
      <c r="AA170" s="12"/>
      <c r="AB170" s="12"/>
      <c r="AC170" s="12"/>
      <c r="AD170" s="12"/>
      <c r="AE170" s="12"/>
    </row>
    <row r="171" spans="1:31" ht="15" customHeight="1" x14ac:dyDescent="0.25">
      <c r="A171" s="65" t="s">
        <v>207</v>
      </c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12"/>
      <c r="Z171" s="12"/>
      <c r="AA171" s="12"/>
      <c r="AB171" s="12"/>
      <c r="AC171" s="12"/>
      <c r="AD171" s="12"/>
      <c r="AE171" s="12"/>
    </row>
    <row r="172" spans="1:31" ht="15" customHeight="1" x14ac:dyDescent="0.25">
      <c r="A172" s="65" t="s">
        <v>208</v>
      </c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12"/>
      <c r="Z172" s="12"/>
      <c r="AA172" s="12"/>
      <c r="AB172" s="12"/>
      <c r="AC172" s="12"/>
      <c r="AD172" s="12"/>
      <c r="AE172" s="12"/>
    </row>
    <row r="173" spans="1:31" ht="15" customHeight="1" x14ac:dyDescent="0.25">
      <c r="A173" s="65" t="s">
        <v>209</v>
      </c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12"/>
      <c r="Z173" s="12"/>
      <c r="AA173" s="12"/>
      <c r="AB173" s="12"/>
      <c r="AC173" s="12"/>
      <c r="AD173" s="12"/>
      <c r="AE173" s="12"/>
    </row>
    <row r="174" spans="1:31" ht="15" customHeight="1" x14ac:dyDescent="0.25">
      <c r="A174" s="65" t="s">
        <v>210</v>
      </c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12"/>
      <c r="Z174" s="12"/>
      <c r="AA174" s="12"/>
      <c r="AB174" s="12"/>
      <c r="AC174" s="12"/>
      <c r="AD174" s="12"/>
      <c r="AE174" s="12"/>
    </row>
    <row r="175" spans="1:31" ht="15" customHeight="1" thickBot="1" x14ac:dyDescent="0.3">
      <c r="A175" s="13" t="s">
        <v>133</v>
      </c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46"/>
      <c r="M175" s="13"/>
      <c r="N175" s="13"/>
      <c r="O175" s="13"/>
      <c r="P175" s="13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</row>
    <row r="176" spans="1:31" s="24" customFormat="1" ht="15.75" customHeight="1" thickBot="1" x14ac:dyDescent="0.3">
      <c r="A176" s="20" t="s">
        <v>134</v>
      </c>
      <c r="B176" s="20" t="s">
        <v>135</v>
      </c>
      <c r="C176" s="21" t="s">
        <v>136</v>
      </c>
      <c r="D176" s="22"/>
      <c r="E176" s="22"/>
      <c r="F176" s="22"/>
      <c r="G176" s="23"/>
      <c r="H176" s="21" t="s">
        <v>137</v>
      </c>
      <c r="I176" s="22"/>
      <c r="J176" s="22"/>
      <c r="K176" s="22"/>
      <c r="L176" s="48"/>
      <c r="M176" s="22"/>
      <c r="N176" s="22"/>
      <c r="O176" s="22"/>
      <c r="P176" s="52"/>
      <c r="Q176" s="54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</row>
    <row r="177" spans="1:31" s="24" customFormat="1" ht="15" customHeight="1" thickBot="1" x14ac:dyDescent="0.3">
      <c r="A177" s="25"/>
      <c r="B177" s="25"/>
      <c r="C177" s="26" t="s">
        <v>138</v>
      </c>
      <c r="D177" s="26" t="s">
        <v>139</v>
      </c>
      <c r="E177" s="26" t="s">
        <v>140</v>
      </c>
      <c r="F177" s="26" t="s">
        <v>141</v>
      </c>
      <c r="G177" s="26" t="s">
        <v>142</v>
      </c>
      <c r="H177" s="27" t="s">
        <v>143</v>
      </c>
      <c r="I177" s="27" t="s">
        <v>144</v>
      </c>
      <c r="J177" s="27" t="s">
        <v>145</v>
      </c>
      <c r="K177" s="31" t="s">
        <v>146</v>
      </c>
      <c r="L177" s="49" t="s">
        <v>147</v>
      </c>
      <c r="M177" s="26" t="s">
        <v>140</v>
      </c>
      <c r="N177" s="26" t="s">
        <v>141</v>
      </c>
      <c r="O177" s="51" t="s">
        <v>142</v>
      </c>
      <c r="P177" s="52"/>
      <c r="Q177" s="54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</row>
    <row r="178" spans="1:31" s="24" customFormat="1" ht="15" customHeight="1" thickBot="1" x14ac:dyDescent="0.3">
      <c r="A178" s="28">
        <v>1</v>
      </c>
      <c r="B178" s="26" t="s">
        <v>148</v>
      </c>
      <c r="C178" s="29" t="s">
        <v>149</v>
      </c>
      <c r="D178" s="29" t="s">
        <v>150</v>
      </c>
      <c r="E178" s="29" t="s">
        <v>149</v>
      </c>
      <c r="F178" s="29" t="s">
        <v>150</v>
      </c>
      <c r="G178" s="29" t="s">
        <v>150</v>
      </c>
      <c r="H178" s="29" t="s">
        <v>150</v>
      </c>
      <c r="I178" s="29" t="s">
        <v>150</v>
      </c>
      <c r="J178" s="29" t="s">
        <v>150</v>
      </c>
      <c r="K178" s="32" t="s">
        <v>150</v>
      </c>
      <c r="L178" s="50" t="s">
        <v>150</v>
      </c>
      <c r="M178" s="29" t="s">
        <v>150</v>
      </c>
      <c r="N178" s="29" t="s">
        <v>150</v>
      </c>
      <c r="O178" s="32">
        <v>0</v>
      </c>
      <c r="P178" s="52"/>
      <c r="Q178" s="54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</row>
    <row r="179" spans="1:31" s="24" customFormat="1" ht="15" customHeight="1" thickBot="1" x14ac:dyDescent="0.3">
      <c r="A179" s="28">
        <v>2</v>
      </c>
      <c r="B179" s="26" t="s">
        <v>151</v>
      </c>
      <c r="C179" s="29" t="s">
        <v>149</v>
      </c>
      <c r="D179" s="29" t="s">
        <v>150</v>
      </c>
      <c r="E179" s="29" t="s">
        <v>149</v>
      </c>
      <c r="F179" s="29" t="s">
        <v>150</v>
      </c>
      <c r="G179" s="29" t="s">
        <v>150</v>
      </c>
      <c r="H179" s="29" t="s">
        <v>150</v>
      </c>
      <c r="I179" s="29" t="s">
        <v>150</v>
      </c>
      <c r="J179" s="29" t="s">
        <v>149</v>
      </c>
      <c r="K179" s="32" t="s">
        <v>150</v>
      </c>
      <c r="L179" s="50" t="s">
        <v>150</v>
      </c>
      <c r="M179" s="29" t="s">
        <v>150</v>
      </c>
      <c r="N179" s="29" t="s">
        <v>150</v>
      </c>
      <c r="O179" s="32">
        <v>0</v>
      </c>
      <c r="P179" s="52"/>
      <c r="Q179" s="54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</row>
    <row r="180" spans="1:31" s="24" customFormat="1" ht="15" customHeight="1" thickBot="1" x14ac:dyDescent="0.3">
      <c r="A180" s="28">
        <v>3</v>
      </c>
      <c r="B180" s="26" t="s">
        <v>152</v>
      </c>
      <c r="C180" s="29" t="s">
        <v>149</v>
      </c>
      <c r="D180" s="29" t="s">
        <v>150</v>
      </c>
      <c r="E180" s="29" t="s">
        <v>149</v>
      </c>
      <c r="F180" s="29" t="s">
        <v>150</v>
      </c>
      <c r="G180" s="29" t="s">
        <v>150</v>
      </c>
      <c r="H180" s="29" t="s">
        <v>150</v>
      </c>
      <c r="I180" s="29" t="s">
        <v>150</v>
      </c>
      <c r="J180" s="29" t="s">
        <v>149</v>
      </c>
      <c r="K180" s="32" t="s">
        <v>150</v>
      </c>
      <c r="L180" s="50" t="s">
        <v>150</v>
      </c>
      <c r="M180" s="29" t="s">
        <v>150</v>
      </c>
      <c r="N180" s="29" t="s">
        <v>150</v>
      </c>
      <c r="O180" s="32">
        <v>0</v>
      </c>
      <c r="P180" s="52"/>
      <c r="Q180" s="54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</row>
    <row r="181" spans="1:31" s="24" customFormat="1" ht="15" customHeight="1" thickBot="1" x14ac:dyDescent="0.3">
      <c r="A181" s="28">
        <v>4</v>
      </c>
      <c r="B181" s="26" t="s">
        <v>153</v>
      </c>
      <c r="C181" s="29" t="s">
        <v>149</v>
      </c>
      <c r="D181" s="29" t="s">
        <v>150</v>
      </c>
      <c r="E181" s="29" t="s">
        <v>149</v>
      </c>
      <c r="F181" s="29" t="s">
        <v>150</v>
      </c>
      <c r="G181" s="29" t="s">
        <v>150</v>
      </c>
      <c r="H181" s="29" t="s">
        <v>150</v>
      </c>
      <c r="I181" s="29" t="s">
        <v>150</v>
      </c>
      <c r="J181" s="29" t="s">
        <v>149</v>
      </c>
      <c r="K181" s="32" t="s">
        <v>150</v>
      </c>
      <c r="L181" s="50" t="s">
        <v>150</v>
      </c>
      <c r="M181" s="29" t="s">
        <v>150</v>
      </c>
      <c r="N181" s="29" t="s">
        <v>150</v>
      </c>
      <c r="O181" s="32" t="s">
        <v>149</v>
      </c>
      <c r="P181" s="52"/>
      <c r="Q181" s="53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</row>
    <row r="182" spans="1:31" s="24" customFormat="1" ht="15" customHeight="1" thickBot="1" x14ac:dyDescent="0.3">
      <c r="A182" s="28">
        <v>5</v>
      </c>
      <c r="B182" s="26" t="s">
        <v>154</v>
      </c>
      <c r="C182" s="29" t="s">
        <v>149</v>
      </c>
      <c r="D182" s="29" t="s">
        <v>150</v>
      </c>
      <c r="E182" s="29" t="s">
        <v>149</v>
      </c>
      <c r="F182" s="29" t="s">
        <v>150</v>
      </c>
      <c r="G182" s="29" t="s">
        <v>150</v>
      </c>
      <c r="H182" s="29" t="s">
        <v>150</v>
      </c>
      <c r="I182" s="29" t="s">
        <v>150</v>
      </c>
      <c r="J182" s="29" t="s">
        <v>149</v>
      </c>
      <c r="K182" s="32" t="s">
        <v>150</v>
      </c>
      <c r="L182" s="50" t="s">
        <v>150</v>
      </c>
      <c r="M182" s="29" t="s">
        <v>150</v>
      </c>
      <c r="N182" s="29" t="s">
        <v>150</v>
      </c>
      <c r="O182" s="32" t="s">
        <v>149</v>
      </c>
      <c r="P182" s="52"/>
      <c r="Q182" s="54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</row>
    <row r="183" spans="1:31" s="24" customFormat="1" ht="15" customHeight="1" thickBot="1" x14ac:dyDescent="0.3">
      <c r="A183" s="28"/>
      <c r="B183" s="26" t="s">
        <v>155</v>
      </c>
      <c r="C183" s="29" t="s">
        <v>149</v>
      </c>
      <c r="D183" s="29" t="s">
        <v>150</v>
      </c>
      <c r="E183" s="29" t="s">
        <v>149</v>
      </c>
      <c r="F183" s="29" t="s">
        <v>150</v>
      </c>
      <c r="G183" s="29" t="s">
        <v>150</v>
      </c>
      <c r="H183" s="29" t="s">
        <v>150</v>
      </c>
      <c r="I183" s="29" t="s">
        <v>150</v>
      </c>
      <c r="J183" s="29" t="s">
        <v>149</v>
      </c>
      <c r="K183" s="32" t="s">
        <v>150</v>
      </c>
      <c r="L183" s="50" t="s">
        <v>150</v>
      </c>
      <c r="M183" s="29" t="s">
        <v>150</v>
      </c>
      <c r="N183" s="29" t="s">
        <v>150</v>
      </c>
      <c r="O183" s="32" t="s">
        <v>149</v>
      </c>
      <c r="P183" s="52"/>
      <c r="Q183" s="54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</row>
    <row r="184" spans="1:31" ht="15" customHeight="1" x14ac:dyDescent="0.2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47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</row>
    <row r="185" spans="1:31" ht="15" customHeight="1" x14ac:dyDescent="0.25"/>
    <row r="186" spans="1:31" ht="15" customHeight="1" x14ac:dyDescent="0.25">
      <c r="A186" s="5"/>
    </row>
    <row r="187" spans="1:31" ht="15" customHeight="1" x14ac:dyDescent="0.25">
      <c r="A187" s="5"/>
    </row>
    <row r="188" spans="1:31" ht="15" customHeight="1" x14ac:dyDescent="0.25">
      <c r="A188" s="5"/>
    </row>
    <row r="189" spans="1:31" ht="15" customHeight="1" x14ac:dyDescent="0.25">
      <c r="A189" s="5"/>
    </row>
    <row r="190" spans="1:31" ht="15" customHeight="1" x14ac:dyDescent="0.25"/>
    <row r="191" spans="1:31" ht="15" customHeight="1" x14ac:dyDescent="0.25"/>
    <row r="192" spans="1:31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</sheetData>
  <mergeCells count="490">
    <mergeCell ref="A1:L5"/>
    <mergeCell ref="A7:L16"/>
    <mergeCell ref="A21:XFD21"/>
    <mergeCell ref="C22:F22"/>
    <mergeCell ref="G22:H22"/>
    <mergeCell ref="A22:B22"/>
    <mergeCell ref="B137:D137"/>
    <mergeCell ref="E137:G137"/>
    <mergeCell ref="H137:J137"/>
    <mergeCell ref="B136:D136"/>
    <mergeCell ref="E136:G136"/>
    <mergeCell ref="H136:J136"/>
    <mergeCell ref="K136:L136"/>
    <mergeCell ref="K137:L137"/>
    <mergeCell ref="B79:D79"/>
    <mergeCell ref="E79:G79"/>
    <mergeCell ref="H79:J79"/>
    <mergeCell ref="K79:L79"/>
    <mergeCell ref="H133:J133"/>
    <mergeCell ref="E122:G122"/>
    <mergeCell ref="E123:G123"/>
    <mergeCell ref="E124:G124"/>
    <mergeCell ref="E125:G125"/>
    <mergeCell ref="E126:G126"/>
    <mergeCell ref="H134:J134"/>
    <mergeCell ref="H135:J135"/>
    <mergeCell ref="H138:J138"/>
    <mergeCell ref="H139:J139"/>
    <mergeCell ref="H140:J140"/>
    <mergeCell ref="H141:J141"/>
    <mergeCell ref="E129:G129"/>
    <mergeCell ref="E130:G130"/>
    <mergeCell ref="E131:G131"/>
    <mergeCell ref="E132:G132"/>
    <mergeCell ref="E133:G133"/>
    <mergeCell ref="E134:G134"/>
    <mergeCell ref="E135:G135"/>
    <mergeCell ref="E138:G138"/>
    <mergeCell ref="E139:G139"/>
    <mergeCell ref="H129:J129"/>
    <mergeCell ref="H130:J130"/>
    <mergeCell ref="H131:J131"/>
    <mergeCell ref="H132:J132"/>
    <mergeCell ref="E128:G128"/>
    <mergeCell ref="E117:G117"/>
    <mergeCell ref="E118:G118"/>
    <mergeCell ref="H117:J117"/>
    <mergeCell ref="H118:J118"/>
    <mergeCell ref="H125:J125"/>
    <mergeCell ref="H126:J126"/>
    <mergeCell ref="H127:J127"/>
    <mergeCell ref="H128:J128"/>
    <mergeCell ref="E127:G127"/>
    <mergeCell ref="H122:J122"/>
    <mergeCell ref="H123:J123"/>
    <mergeCell ref="H124:J124"/>
    <mergeCell ref="E114:G114"/>
    <mergeCell ref="E115:G115"/>
    <mergeCell ref="E116:G116"/>
    <mergeCell ref="H108:J108"/>
    <mergeCell ref="H109:J109"/>
    <mergeCell ref="H110:J110"/>
    <mergeCell ref="H111:J111"/>
    <mergeCell ref="H112:J112"/>
    <mergeCell ref="H113:J113"/>
    <mergeCell ref="H114:J114"/>
    <mergeCell ref="H115:J115"/>
    <mergeCell ref="H116:J116"/>
    <mergeCell ref="H105:J105"/>
    <mergeCell ref="H106:J106"/>
    <mergeCell ref="H107:J107"/>
    <mergeCell ref="E108:G108"/>
    <mergeCell ref="E109:G109"/>
    <mergeCell ref="E110:G110"/>
    <mergeCell ref="E111:G111"/>
    <mergeCell ref="E112:G112"/>
    <mergeCell ref="E113:G113"/>
    <mergeCell ref="E77:G77"/>
    <mergeCell ref="H77:J77"/>
    <mergeCell ref="B89:D89"/>
    <mergeCell ref="B95:D95"/>
    <mergeCell ref="E95:G95"/>
    <mergeCell ref="H95:J95"/>
    <mergeCell ref="B96:D96"/>
    <mergeCell ref="E96:G96"/>
    <mergeCell ref="H96:J96"/>
    <mergeCell ref="B92:D92"/>
    <mergeCell ref="E92:G92"/>
    <mergeCell ref="H92:J92"/>
    <mergeCell ref="B93:D93"/>
    <mergeCell ref="E93:G93"/>
    <mergeCell ref="H93:J93"/>
    <mergeCell ref="B94:D94"/>
    <mergeCell ref="E94:G94"/>
    <mergeCell ref="H94:J94"/>
    <mergeCell ref="B80:D80"/>
    <mergeCell ref="E80:G80"/>
    <mergeCell ref="H80:J80"/>
    <mergeCell ref="B83:D83"/>
    <mergeCell ref="E83:G83"/>
    <mergeCell ref="H83:J83"/>
    <mergeCell ref="E78:G78"/>
    <mergeCell ref="H78:J78"/>
    <mergeCell ref="K78:L78"/>
    <mergeCell ref="B81:D81"/>
    <mergeCell ref="E81:G81"/>
    <mergeCell ref="H81:J81"/>
    <mergeCell ref="K81:L81"/>
    <mergeCell ref="B82:D82"/>
    <mergeCell ref="E82:G82"/>
    <mergeCell ref="H82:J82"/>
    <mergeCell ref="K82:L82"/>
    <mergeCell ref="K80:L80"/>
    <mergeCell ref="A173:X173"/>
    <mergeCell ref="B77:D77"/>
    <mergeCell ref="B108:D108"/>
    <mergeCell ref="B115:D115"/>
    <mergeCell ref="B116:D116"/>
    <mergeCell ref="B113:D113"/>
    <mergeCell ref="B114:D114"/>
    <mergeCell ref="B119:D119"/>
    <mergeCell ref="B120:D120"/>
    <mergeCell ref="B117:D117"/>
    <mergeCell ref="B118:D118"/>
    <mergeCell ref="B123:D123"/>
    <mergeCell ref="B124:D124"/>
    <mergeCell ref="B121:D121"/>
    <mergeCell ref="A166:X166"/>
    <mergeCell ref="A167:X167"/>
    <mergeCell ref="A168:X168"/>
    <mergeCell ref="A169:X169"/>
    <mergeCell ref="A170:X170"/>
    <mergeCell ref="A156:X156"/>
    <mergeCell ref="A157:X157"/>
    <mergeCell ref="A158:X158"/>
    <mergeCell ref="A160:X160"/>
    <mergeCell ref="A163:X163"/>
    <mergeCell ref="A171:X171"/>
    <mergeCell ref="A172:X172"/>
    <mergeCell ref="B90:D90"/>
    <mergeCell ref="E90:G90"/>
    <mergeCell ref="H90:J90"/>
    <mergeCell ref="B91:D91"/>
    <mergeCell ref="E91:G91"/>
    <mergeCell ref="H91:J91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102:D102"/>
    <mergeCell ref="K134:L134"/>
    <mergeCell ref="K133:L133"/>
    <mergeCell ref="K132:L132"/>
    <mergeCell ref="B88:D88"/>
    <mergeCell ref="E88:G88"/>
    <mergeCell ref="H88:J88"/>
    <mergeCell ref="K88:L88"/>
    <mergeCell ref="E89:G89"/>
    <mergeCell ref="H89:J89"/>
    <mergeCell ref="K89:L89"/>
    <mergeCell ref="E102:G102"/>
    <mergeCell ref="H102:J102"/>
    <mergeCell ref="B103:D103"/>
    <mergeCell ref="E103:G103"/>
    <mergeCell ref="H103:J103"/>
    <mergeCell ref="B104:D104"/>
    <mergeCell ref="E104:G104"/>
    <mergeCell ref="H104:J104"/>
    <mergeCell ref="B105:D105"/>
    <mergeCell ref="B106:D106"/>
    <mergeCell ref="B107:D107"/>
    <mergeCell ref="E105:G105"/>
    <mergeCell ref="E106:G106"/>
    <mergeCell ref="E107:G107"/>
    <mergeCell ref="B143:D143"/>
    <mergeCell ref="H142:J142"/>
    <mergeCell ref="B141:D141"/>
    <mergeCell ref="B142:D142"/>
    <mergeCell ref="B139:D139"/>
    <mergeCell ref="B140:D140"/>
    <mergeCell ref="B135:D135"/>
    <mergeCell ref="K141:L141"/>
    <mergeCell ref="K140:L140"/>
    <mergeCell ref="K139:L139"/>
    <mergeCell ref="K138:L138"/>
    <mergeCell ref="K135:L135"/>
    <mergeCell ref="E140:G140"/>
    <mergeCell ref="E141:G141"/>
    <mergeCell ref="A174:X174"/>
    <mergeCell ref="C23:F23"/>
    <mergeCell ref="C24:F24"/>
    <mergeCell ref="C25:F25"/>
    <mergeCell ref="C28:F28"/>
    <mergeCell ref="G24:I24"/>
    <mergeCell ref="G25:I25"/>
    <mergeCell ref="G28:H28"/>
    <mergeCell ref="C29:F29"/>
    <mergeCell ref="G29:H29"/>
    <mergeCell ref="C30:F30"/>
    <mergeCell ref="G30:H30"/>
    <mergeCell ref="C31:F31"/>
    <mergeCell ref="C32:F32"/>
    <mergeCell ref="C33:F33"/>
    <mergeCell ref="B138:D138"/>
    <mergeCell ref="B133:D133"/>
    <mergeCell ref="B125:D125"/>
    <mergeCell ref="B126:D126"/>
    <mergeCell ref="A76:L76"/>
    <mergeCell ref="B111:D111"/>
    <mergeCell ref="B112:D112"/>
    <mergeCell ref="B109:D109"/>
    <mergeCell ref="J25:K25"/>
    <mergeCell ref="J24:K24"/>
    <mergeCell ref="J28:K28"/>
    <mergeCell ref="G33:H33"/>
    <mergeCell ref="G32:H32"/>
    <mergeCell ref="G31:H31"/>
    <mergeCell ref="J23:K23"/>
    <mergeCell ref="G23:H23"/>
    <mergeCell ref="J29:K29"/>
    <mergeCell ref="J30:K30"/>
    <mergeCell ref="J31:K31"/>
    <mergeCell ref="J32:K32"/>
    <mergeCell ref="J33:K33"/>
    <mergeCell ref="J27:K27"/>
    <mergeCell ref="J26:K26"/>
    <mergeCell ref="A23:B23"/>
    <mergeCell ref="A26:B26"/>
    <mergeCell ref="A27:B27"/>
    <mergeCell ref="A34:B34"/>
    <mergeCell ref="A33:B33"/>
    <mergeCell ref="A32:B32"/>
    <mergeCell ref="A31:B31"/>
    <mergeCell ref="A30:B30"/>
    <mergeCell ref="A39:B39"/>
    <mergeCell ref="A38:B38"/>
    <mergeCell ref="A37:B37"/>
    <mergeCell ref="A36:B36"/>
    <mergeCell ref="A35:B35"/>
    <mergeCell ref="A40:B40"/>
    <mergeCell ref="C40:F40"/>
    <mergeCell ref="G40:H40"/>
    <mergeCell ref="A29:B29"/>
    <mergeCell ref="A28:B28"/>
    <mergeCell ref="A25:B25"/>
    <mergeCell ref="A24:B24"/>
    <mergeCell ref="C37:F37"/>
    <mergeCell ref="G37:H37"/>
    <mergeCell ref="C38:F38"/>
    <mergeCell ref="C34:F34"/>
    <mergeCell ref="C35:F35"/>
    <mergeCell ref="C36:F36"/>
    <mergeCell ref="G36:H36"/>
    <mergeCell ref="G35:H35"/>
    <mergeCell ref="G34:H34"/>
    <mergeCell ref="C43:F43"/>
    <mergeCell ref="C44:F44"/>
    <mergeCell ref="A43:B43"/>
    <mergeCell ref="A44:B44"/>
    <mergeCell ref="C45:F45"/>
    <mergeCell ref="A45:B45"/>
    <mergeCell ref="G44:H44"/>
    <mergeCell ref="G43:H43"/>
    <mergeCell ref="A41:B41"/>
    <mergeCell ref="A42:B42"/>
    <mergeCell ref="C42:F42"/>
    <mergeCell ref="G42:H42"/>
    <mergeCell ref="G41:H41"/>
    <mergeCell ref="C41:F41"/>
    <mergeCell ref="A49:B49"/>
    <mergeCell ref="A48:B48"/>
    <mergeCell ref="C48:F48"/>
    <mergeCell ref="G48:H48"/>
    <mergeCell ref="G47:H47"/>
    <mergeCell ref="C47:F47"/>
    <mergeCell ref="A47:B47"/>
    <mergeCell ref="A46:B46"/>
    <mergeCell ref="C46:F46"/>
    <mergeCell ref="G46:H46"/>
    <mergeCell ref="A52:B52"/>
    <mergeCell ref="C52:F52"/>
    <mergeCell ref="G52:H52"/>
    <mergeCell ref="J52:K52"/>
    <mergeCell ref="A54:B54"/>
    <mergeCell ref="C54:F54"/>
    <mergeCell ref="G54:H54"/>
    <mergeCell ref="J54:K54"/>
    <mergeCell ref="C26:F26"/>
    <mergeCell ref="G26:I26"/>
    <mergeCell ref="G27:H27"/>
    <mergeCell ref="C27:F27"/>
    <mergeCell ref="G51:H51"/>
    <mergeCell ref="C51:F51"/>
    <mergeCell ref="G45:H45"/>
    <mergeCell ref="G38:H38"/>
    <mergeCell ref="C39:F39"/>
    <mergeCell ref="G39:H39"/>
    <mergeCell ref="A51:B51"/>
    <mergeCell ref="A50:B50"/>
    <mergeCell ref="C50:F50"/>
    <mergeCell ref="G50:H50"/>
    <mergeCell ref="G49:H49"/>
    <mergeCell ref="C49:F49"/>
    <mergeCell ref="C56:F56"/>
    <mergeCell ref="A56:B56"/>
    <mergeCell ref="G56:H56"/>
    <mergeCell ref="A55:B55"/>
    <mergeCell ref="C55:F55"/>
    <mergeCell ref="J55:K55"/>
    <mergeCell ref="G55:H55"/>
    <mergeCell ref="A53:B53"/>
    <mergeCell ref="C53:F53"/>
    <mergeCell ref="G53:H53"/>
    <mergeCell ref="J53:K53"/>
    <mergeCell ref="A59:B59"/>
    <mergeCell ref="C59:F59"/>
    <mergeCell ref="G59:H59"/>
    <mergeCell ref="G57:H57"/>
    <mergeCell ref="A58:B58"/>
    <mergeCell ref="C58:F58"/>
    <mergeCell ref="G58:H58"/>
    <mergeCell ref="A57:B57"/>
    <mergeCell ref="C57:F57"/>
    <mergeCell ref="G61:H61"/>
    <mergeCell ref="C61:F61"/>
    <mergeCell ref="G62:H62"/>
    <mergeCell ref="A60:B60"/>
    <mergeCell ref="C60:F60"/>
    <mergeCell ref="G60:H60"/>
    <mergeCell ref="J60:K60"/>
    <mergeCell ref="A61:B61"/>
    <mergeCell ref="A62:B62"/>
    <mergeCell ref="C62:F62"/>
    <mergeCell ref="J62:K62"/>
    <mergeCell ref="A65:B65"/>
    <mergeCell ref="C65:F65"/>
    <mergeCell ref="G65:H65"/>
    <mergeCell ref="A64:B64"/>
    <mergeCell ref="C64:F64"/>
    <mergeCell ref="G64:H64"/>
    <mergeCell ref="A63:B63"/>
    <mergeCell ref="C63:F63"/>
    <mergeCell ref="G63:H63"/>
    <mergeCell ref="A68:B68"/>
    <mergeCell ref="C68:F68"/>
    <mergeCell ref="G68:H68"/>
    <mergeCell ref="A67:B67"/>
    <mergeCell ref="C67:F67"/>
    <mergeCell ref="G67:H67"/>
    <mergeCell ref="G66:H66"/>
    <mergeCell ref="A66:B66"/>
    <mergeCell ref="C66:F66"/>
    <mergeCell ref="A72:B72"/>
    <mergeCell ref="A71:B71"/>
    <mergeCell ref="C71:F71"/>
    <mergeCell ref="G71:H71"/>
    <mergeCell ref="A70:B70"/>
    <mergeCell ref="C70:F70"/>
    <mergeCell ref="G70:H70"/>
    <mergeCell ref="A69:B69"/>
    <mergeCell ref="C69:F69"/>
    <mergeCell ref="G69:H69"/>
    <mergeCell ref="G74:H74"/>
    <mergeCell ref="C74:F74"/>
    <mergeCell ref="A74:B74"/>
    <mergeCell ref="B134:D134"/>
    <mergeCell ref="B131:D131"/>
    <mergeCell ref="B132:D132"/>
    <mergeCell ref="B129:D129"/>
    <mergeCell ref="B130:D130"/>
    <mergeCell ref="B122:D122"/>
    <mergeCell ref="B127:D127"/>
    <mergeCell ref="B128:D128"/>
    <mergeCell ref="B110:D110"/>
    <mergeCell ref="H85:J85"/>
    <mergeCell ref="B86:D86"/>
    <mergeCell ref="E86:G86"/>
    <mergeCell ref="H86:J86"/>
    <mergeCell ref="B87:D87"/>
    <mergeCell ref="E87:G87"/>
    <mergeCell ref="H87:J87"/>
    <mergeCell ref="B84:D84"/>
    <mergeCell ref="E84:G84"/>
    <mergeCell ref="H84:J84"/>
    <mergeCell ref="B85:D85"/>
    <mergeCell ref="E85:G85"/>
    <mergeCell ref="K130:L130"/>
    <mergeCell ref="K129:L129"/>
    <mergeCell ref="K109:L109"/>
    <mergeCell ref="K108:L108"/>
    <mergeCell ref="K107:L107"/>
    <mergeCell ref="K106:L106"/>
    <mergeCell ref="K105:L105"/>
    <mergeCell ref="K104:L104"/>
    <mergeCell ref="A75:B75"/>
    <mergeCell ref="C75:F75"/>
    <mergeCell ref="G75:H75"/>
    <mergeCell ref="J75:K75"/>
    <mergeCell ref="K128:L128"/>
    <mergeCell ref="K127:L127"/>
    <mergeCell ref="K126:L126"/>
    <mergeCell ref="K125:L125"/>
    <mergeCell ref="K124:L124"/>
    <mergeCell ref="K123:L123"/>
    <mergeCell ref="K86:L86"/>
    <mergeCell ref="K87:L87"/>
    <mergeCell ref="K122:L122"/>
    <mergeCell ref="K83:L83"/>
    <mergeCell ref="K84:L84"/>
    <mergeCell ref="B78:D78"/>
    <mergeCell ref="J59:K59"/>
    <mergeCell ref="J64:K64"/>
    <mergeCell ref="J65:K65"/>
    <mergeCell ref="J66:K66"/>
    <mergeCell ref="J67:K67"/>
    <mergeCell ref="J68:K68"/>
    <mergeCell ref="J69:K69"/>
    <mergeCell ref="K101:L101"/>
    <mergeCell ref="K100:L100"/>
    <mergeCell ref="K99:L99"/>
    <mergeCell ref="K98:L98"/>
    <mergeCell ref="K97:L97"/>
    <mergeCell ref="K94:L94"/>
    <mergeCell ref="K93:L93"/>
    <mergeCell ref="K92:L92"/>
    <mergeCell ref="K96:L96"/>
    <mergeCell ref="K95:L95"/>
    <mergeCell ref="J74:K74"/>
    <mergeCell ref="J63:K63"/>
    <mergeCell ref="J61:K61"/>
    <mergeCell ref="K85:L85"/>
    <mergeCell ref="J38:K38"/>
    <mergeCell ref="J37:K37"/>
    <mergeCell ref="J36:K36"/>
    <mergeCell ref="J35:K35"/>
    <mergeCell ref="J34:K34"/>
    <mergeCell ref="J45:K45"/>
    <mergeCell ref="J56:K56"/>
    <mergeCell ref="K77:L77"/>
    <mergeCell ref="K91:L91"/>
    <mergeCell ref="K90:L90"/>
    <mergeCell ref="J39:K39"/>
    <mergeCell ref="J40:K40"/>
    <mergeCell ref="J41:K41"/>
    <mergeCell ref="J42:K42"/>
    <mergeCell ref="J43:K43"/>
    <mergeCell ref="J44:K44"/>
    <mergeCell ref="J46:K46"/>
    <mergeCell ref="J47:K47"/>
    <mergeCell ref="J48:K48"/>
    <mergeCell ref="J49:K49"/>
    <mergeCell ref="J50:K50"/>
    <mergeCell ref="J51:K51"/>
    <mergeCell ref="J58:K58"/>
    <mergeCell ref="J57:K57"/>
    <mergeCell ref="A73:B73"/>
    <mergeCell ref="C73:F73"/>
    <mergeCell ref="G73:I73"/>
    <mergeCell ref="G72:H72"/>
    <mergeCell ref="C72:F72"/>
    <mergeCell ref="E142:G142"/>
    <mergeCell ref="E143:G143"/>
    <mergeCell ref="H143:J143"/>
    <mergeCell ref="J70:K70"/>
    <mergeCell ref="J71:K71"/>
    <mergeCell ref="J72:K72"/>
    <mergeCell ref="J73:K73"/>
    <mergeCell ref="K103:L103"/>
    <mergeCell ref="K102:L102"/>
    <mergeCell ref="K118:L118"/>
    <mergeCell ref="K117:L117"/>
    <mergeCell ref="K116:L116"/>
    <mergeCell ref="K115:L115"/>
    <mergeCell ref="K114:L114"/>
    <mergeCell ref="K113:L113"/>
    <mergeCell ref="K112:L112"/>
    <mergeCell ref="K111:L111"/>
    <mergeCell ref="K110:L110"/>
    <mergeCell ref="K131:L131"/>
  </mergeCells>
  <phoneticPr fontId="19" type="noConversion"/>
  <pageMargins left="0.7" right="0.7" top="0.75" bottom="0.75" header="0.3" footer="0.3"/>
  <pageSetup paperSize="9" scale="70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Nataha</dc:creator>
  <cp:lastModifiedBy>admin</cp:lastModifiedBy>
  <cp:lastPrinted>2025-10-30T06:39:12Z</cp:lastPrinted>
  <dcterms:created xsi:type="dcterms:W3CDTF">2015-06-05T18:19:34Z</dcterms:created>
  <dcterms:modified xsi:type="dcterms:W3CDTF">2025-11-05T08:15:16Z</dcterms:modified>
</cp:coreProperties>
</file>